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事務所資料更新\"/>
    </mc:Choice>
  </mc:AlternateContent>
  <bookViews>
    <workbookView xWindow="0" yWindow="0" windowWidth="20400" windowHeight="891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4" i="1" s="1"/>
  <c r="C15" i="1" s="1"/>
  <c r="C12" i="1"/>
  <c r="H11" i="1"/>
  <c r="G11" i="1"/>
  <c r="F11" i="1"/>
  <c r="G10" i="1"/>
  <c r="F10" i="1"/>
  <c r="H10" i="1" s="1"/>
  <c r="H9" i="1"/>
  <c r="G9" i="1"/>
  <c r="F9" i="1"/>
  <c r="G8" i="1"/>
  <c r="F8" i="1"/>
  <c r="H8" i="1" s="1"/>
  <c r="H7" i="1"/>
  <c r="G7" i="1"/>
  <c r="F7" i="1"/>
  <c r="G6" i="1"/>
  <c r="F6" i="1"/>
  <c r="H6" i="1" s="1"/>
  <c r="G5" i="1"/>
  <c r="F5" i="1"/>
  <c r="H5" i="1" s="1"/>
  <c r="I5" i="1" s="1"/>
  <c r="G4" i="1"/>
  <c r="F4" i="1"/>
  <c r="F12" i="1" s="1"/>
  <c r="D3" i="1"/>
  <c r="H4" i="1" l="1"/>
  <c r="I4" i="1" s="1"/>
  <c r="I12" i="1" s="1"/>
  <c r="D13" i="1"/>
</calcChain>
</file>

<file path=xl/comments1.xml><?xml version="1.0" encoding="utf-8"?>
<comments xmlns="http://schemas.openxmlformats.org/spreadsheetml/2006/main">
  <authors>
    <author>作者</author>
  </authors>
  <commentList>
    <comment ref="D2" authorId="0" shapeId="0">
      <text>
        <r>
          <rPr>
            <b/>
            <sz val="9"/>
            <color indexed="12"/>
            <rFont val="細明體"/>
            <family val="3"/>
            <charset val="136"/>
          </rPr>
          <t>需扣除請假費用</t>
        </r>
      </text>
    </comment>
    <comment ref="I2" authorId="0" shapeId="0">
      <text>
        <r>
          <rPr>
            <b/>
            <sz val="9"/>
            <color indexed="12"/>
            <rFont val="新細明體"/>
            <family val="1"/>
            <charset val="136"/>
          </rPr>
          <t xml:space="preserve">62逾當月投保金額四倍部分之獎金扣繳補充保險費繳款書  </t>
        </r>
        <r>
          <rPr>
            <b/>
            <sz val="9"/>
            <color indexed="81"/>
            <rFont val="新細明體"/>
            <family val="1"/>
            <charset val="136"/>
          </rPr>
          <t>=&gt;公司代墊，但於發放獎金時扣除</t>
        </r>
      </text>
    </comment>
    <comment ref="C15" authorId="0" shapeId="0">
      <text>
        <r>
          <rPr>
            <b/>
            <sz val="9"/>
            <color indexed="12"/>
            <rFont val="微軟正黑體"/>
            <family val="2"/>
            <charset val="136"/>
          </rPr>
          <t>61投保單位補充保險費繳款書﹝單位繳納(薪資所得總額-受僱者投保金額總額)*2</t>
        </r>
        <r>
          <rPr>
            <b/>
            <sz val="9"/>
            <color indexed="37"/>
            <rFont val="微軟正黑體"/>
            <family val="2"/>
            <charset val="136"/>
          </rPr>
          <t>.11%</t>
        </r>
        <r>
          <rPr>
            <b/>
            <sz val="9"/>
            <color indexed="12"/>
            <rFont val="微軟正黑體"/>
            <family val="2"/>
            <charset val="136"/>
          </rPr>
          <t>時使用﹞</t>
        </r>
        <r>
          <rPr>
            <b/>
            <sz val="9"/>
            <color indexed="81"/>
            <rFont val="微軟正黑體"/>
            <family val="2"/>
            <charset val="136"/>
          </rPr>
          <t xml:space="preserve">  =&gt; 公司給付
※ 2021/1/1起調整費率為2.11%</t>
        </r>
      </text>
    </comment>
  </commentList>
</comments>
</file>

<file path=xl/sharedStrings.xml><?xml version="1.0" encoding="utf-8"?>
<sst xmlns="http://schemas.openxmlformats.org/spreadsheetml/2006/main" count="13" uniqueCount="13">
  <si>
    <t>編號</t>
    <phoneticPr fontId="4" type="noConversion"/>
  </si>
  <si>
    <t>姓名</t>
    <phoneticPr fontId="4" type="noConversion"/>
  </si>
  <si>
    <t>健保投保薪資</t>
    <phoneticPr fontId="4" type="noConversion"/>
  </si>
  <si>
    <t>06月薪</t>
    <phoneticPr fontId="4" type="noConversion"/>
  </si>
  <si>
    <t>奬金</t>
    <phoneticPr fontId="4" type="noConversion"/>
  </si>
  <si>
    <t>累計獎金</t>
    <phoneticPr fontId="4" type="noConversion"/>
  </si>
  <si>
    <t>級距4倍</t>
    <phoneticPr fontId="4" type="noConversion"/>
  </si>
  <si>
    <t>級距倒數</t>
    <phoneticPr fontId="4" type="noConversion"/>
  </si>
  <si>
    <t>合        計</t>
    <phoneticPr fontId="4" type="noConversion"/>
  </si>
  <si>
    <t>受雇者投保薪資</t>
    <phoneticPr fontId="4" type="noConversion"/>
  </si>
  <si>
    <t>補充保費</t>
    <phoneticPr fontId="4" type="noConversion"/>
  </si>
  <si>
    <t>110年1月份補充保費(2021/2/28前繳納)</t>
    <phoneticPr fontId="4" type="noConversion"/>
  </si>
  <si>
    <t>健保代扣2.11%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</si>
</sst>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  <numFmt numFmtId="179" formatCode="0_);[Red]\(0\)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50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9"/>
      <color indexed="12"/>
      <name val="細明體"/>
      <family val="3"/>
      <charset val="136"/>
    </font>
    <font>
      <b/>
      <sz val="9"/>
      <color indexed="12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sz val="9"/>
      <color indexed="12"/>
      <name val="微軟正黑體"/>
      <family val="2"/>
      <charset val="136"/>
    </font>
    <font>
      <b/>
      <sz val="9"/>
      <color indexed="37"/>
      <name val="微軟正黑體"/>
      <family val="2"/>
      <charset val="136"/>
    </font>
    <font>
      <b/>
      <sz val="9"/>
      <color indexed="81"/>
      <name val="微軟正黑體"/>
      <family val="2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177" fontId="8" fillId="2" borderId="4" xfId="1" applyNumberFormat="1" applyFont="1" applyFill="1" applyBorder="1" applyAlignment="1"/>
    <xf numFmtId="38" fontId="7" fillId="0" borderId="4" xfId="0" applyNumberFormat="1" applyFont="1" applyBorder="1" applyAlignment="1">
      <alignment horizontal="right"/>
    </xf>
    <xf numFmtId="176" fontId="0" fillId="0" borderId="4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4" xfId="0" applyNumberFormat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10" fillId="0" borderId="4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76" fontId="9" fillId="0" borderId="8" xfId="0" applyNumberFormat="1" applyFont="1" applyFill="1" applyBorder="1" applyAlignment="1">
      <alignment vertical="center"/>
    </xf>
    <xf numFmtId="176" fontId="10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Fill="1" applyBorder="1" applyAlignment="1">
      <alignment vertical="center"/>
    </xf>
    <xf numFmtId="176" fontId="10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3" fontId="0" fillId="0" borderId="10" xfId="0" applyNumberFormat="1" applyBorder="1" applyAlignment="1">
      <alignment vertical="center"/>
    </xf>
    <xf numFmtId="176" fontId="10" fillId="0" borderId="10" xfId="0" applyNumberFormat="1" applyFont="1" applyBorder="1" applyAlignment="1">
      <alignment horizontal="center" vertical="center"/>
    </xf>
    <xf numFmtId="3" fontId="11" fillId="0" borderId="13" xfId="0" applyNumberFormat="1" applyFont="1" applyFill="1" applyBorder="1" applyAlignment="1">
      <alignment vertical="center"/>
    </xf>
    <xf numFmtId="176" fontId="11" fillId="0" borderId="13" xfId="0" applyNumberFormat="1" applyFont="1" applyFill="1" applyBorder="1" applyAlignment="1">
      <alignment vertical="center"/>
    </xf>
    <xf numFmtId="3" fontId="11" fillId="3" borderId="5" xfId="0" applyNumberFormat="1" applyFont="1" applyFill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38" fontId="7" fillId="0" borderId="4" xfId="1" applyNumberFormat="1" applyFont="1" applyBorder="1" applyAlignment="1">
      <alignment horizontal="right"/>
    </xf>
    <xf numFmtId="38" fontId="19" fillId="4" borderId="4" xfId="0" applyNumberFormat="1" applyFont="1" applyFill="1" applyBorder="1" applyAlignment="1">
      <alignment horizontal="right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right" vertical="center"/>
    </xf>
    <xf numFmtId="3" fontId="11" fillId="0" borderId="14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9" fontId="9" fillId="0" borderId="8" xfId="0" applyNumberFormat="1" applyFont="1" applyFill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center" vertical="center"/>
    </xf>
    <xf numFmtId="179" fontId="9" fillId="0" borderId="13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2" fillId="0" borderId="24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0" borderId="2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L9" sqref="L9"/>
    </sheetView>
  </sheetViews>
  <sheetFormatPr defaultRowHeight="17"/>
  <cols>
    <col min="3" max="3" width="12" customWidth="1"/>
    <col min="4" max="4" width="12.90625" customWidth="1"/>
    <col min="9" max="9" width="14.453125" customWidth="1"/>
  </cols>
  <sheetData>
    <row r="1" spans="1:9" ht="20" thickBot="1">
      <c r="A1" s="53" t="s">
        <v>11</v>
      </c>
      <c r="B1" s="53"/>
      <c r="C1" s="53"/>
      <c r="D1" s="53"/>
      <c r="E1" s="53"/>
      <c r="F1" s="53"/>
      <c r="G1" s="53"/>
      <c r="H1" s="53"/>
      <c r="I1" s="53"/>
    </row>
    <row r="2" spans="1:9">
      <c r="A2" s="54" t="s">
        <v>0</v>
      </c>
      <c r="B2" s="56" t="s">
        <v>1</v>
      </c>
      <c r="C2" s="1" t="s">
        <v>2</v>
      </c>
      <c r="D2" s="2" t="s">
        <v>3</v>
      </c>
      <c r="E2" s="58" t="s">
        <v>4</v>
      </c>
      <c r="F2" s="60" t="s">
        <v>5</v>
      </c>
      <c r="G2" s="56" t="s">
        <v>6</v>
      </c>
      <c r="H2" s="62" t="s">
        <v>7</v>
      </c>
      <c r="I2" s="62" t="s">
        <v>12</v>
      </c>
    </row>
    <row r="3" spans="1:9">
      <c r="A3" s="55"/>
      <c r="B3" s="57"/>
      <c r="C3" s="1">
        <v>10706</v>
      </c>
      <c r="D3" s="1" t="str">
        <f>"給付日："&amp;C3</f>
        <v>給付日：10706</v>
      </c>
      <c r="E3" s="59"/>
      <c r="F3" s="61"/>
      <c r="G3" s="57"/>
      <c r="H3" s="63"/>
      <c r="I3" s="63"/>
    </row>
    <row r="4" spans="1:9">
      <c r="A4" s="3">
        <v>1</v>
      </c>
      <c r="B4" s="4"/>
      <c r="C4" s="5">
        <v>182000</v>
      </c>
      <c r="D4" s="25">
        <v>250000</v>
      </c>
      <c r="E4" s="7">
        <v>0</v>
      </c>
      <c r="F4" s="8">
        <f>E4</f>
        <v>0</v>
      </c>
      <c r="G4" s="9">
        <f t="shared" ref="G4:G11" si="0">C4*4</f>
        <v>728000</v>
      </c>
      <c r="H4" s="10">
        <f t="shared" ref="H4:H11" si="1">F4-G4</f>
        <v>-728000</v>
      </c>
      <c r="I4" s="11" t="str">
        <f>IF(H4&gt;0,ROUND(H4*1.91%,0),"")</f>
        <v/>
      </c>
    </row>
    <row r="5" spans="1:9">
      <c r="A5" s="3">
        <v>2</v>
      </c>
      <c r="B5" s="12"/>
      <c r="C5" s="5">
        <v>120900</v>
      </c>
      <c r="D5" s="6">
        <v>116667</v>
      </c>
      <c r="E5" s="7">
        <v>0</v>
      </c>
      <c r="F5" s="8">
        <f t="shared" ref="F5:F11" si="2">E5</f>
        <v>0</v>
      </c>
      <c r="G5" s="9">
        <f t="shared" si="0"/>
        <v>483600</v>
      </c>
      <c r="H5" s="10">
        <f t="shared" si="1"/>
        <v>-483600</v>
      </c>
      <c r="I5" s="11" t="str">
        <f>IF(H5&gt;0,ROUND(H5*1.91%,0),"")</f>
        <v/>
      </c>
    </row>
    <row r="6" spans="1:9">
      <c r="A6" s="3">
        <v>3</v>
      </c>
      <c r="B6" s="4"/>
      <c r="C6" s="5">
        <v>40100</v>
      </c>
      <c r="D6" s="6">
        <v>40000</v>
      </c>
      <c r="E6" s="13">
        <v>0</v>
      </c>
      <c r="F6" s="8">
        <f t="shared" si="2"/>
        <v>0</v>
      </c>
      <c r="G6" s="9">
        <f t="shared" si="0"/>
        <v>160400</v>
      </c>
      <c r="H6" s="10">
        <f t="shared" si="1"/>
        <v>-160400</v>
      </c>
      <c r="I6" s="14"/>
    </row>
    <row r="7" spans="1:9">
      <c r="A7" s="3">
        <v>4</v>
      </c>
      <c r="B7" s="4"/>
      <c r="C7" s="5">
        <v>101100</v>
      </c>
      <c r="D7" s="6">
        <v>100000</v>
      </c>
      <c r="E7" s="13"/>
      <c r="F7" s="8">
        <f t="shared" si="2"/>
        <v>0</v>
      </c>
      <c r="G7" s="9">
        <f t="shared" si="0"/>
        <v>404400</v>
      </c>
      <c r="H7" s="10">
        <f t="shared" si="1"/>
        <v>-404400</v>
      </c>
      <c r="I7" s="14"/>
    </row>
    <row r="8" spans="1:9">
      <c r="A8" s="3">
        <v>5</v>
      </c>
      <c r="B8" s="4"/>
      <c r="C8" s="5">
        <v>126300</v>
      </c>
      <c r="D8" s="6">
        <v>125000</v>
      </c>
      <c r="E8" s="10">
        <v>0</v>
      </c>
      <c r="F8" s="8">
        <f t="shared" si="2"/>
        <v>0</v>
      </c>
      <c r="G8" s="9">
        <f t="shared" si="0"/>
        <v>505200</v>
      </c>
      <c r="H8" s="10">
        <f t="shared" si="1"/>
        <v>-505200</v>
      </c>
      <c r="I8" s="11"/>
    </row>
    <row r="9" spans="1:9">
      <c r="A9" s="3">
        <v>6</v>
      </c>
      <c r="B9" s="4"/>
      <c r="C9" s="5">
        <v>150000</v>
      </c>
      <c r="D9" s="6">
        <v>150000</v>
      </c>
      <c r="E9" s="13">
        <v>0</v>
      </c>
      <c r="F9" s="8">
        <f t="shared" si="2"/>
        <v>0</v>
      </c>
      <c r="G9" s="9">
        <f t="shared" si="0"/>
        <v>600000</v>
      </c>
      <c r="H9" s="10">
        <f t="shared" si="1"/>
        <v>-600000</v>
      </c>
      <c r="I9" s="14"/>
    </row>
    <row r="10" spans="1:9" ht="17.5" thickBot="1">
      <c r="A10" s="3">
        <v>7</v>
      </c>
      <c r="B10" s="4"/>
      <c r="C10" s="5">
        <v>182000</v>
      </c>
      <c r="D10" s="6">
        <v>216667</v>
      </c>
      <c r="E10" s="15">
        <v>0</v>
      </c>
      <c r="F10" s="8">
        <f t="shared" si="2"/>
        <v>0</v>
      </c>
      <c r="G10" s="9">
        <f t="shared" si="0"/>
        <v>728000</v>
      </c>
      <c r="H10" s="10">
        <f t="shared" si="1"/>
        <v>-728000</v>
      </c>
      <c r="I10" s="16"/>
    </row>
    <row r="11" spans="1:9" ht="18" thickTop="1" thickBot="1">
      <c r="A11" s="3">
        <v>8</v>
      </c>
      <c r="B11" s="17"/>
      <c r="C11" s="5">
        <v>131700</v>
      </c>
      <c r="D11" s="26">
        <v>127600</v>
      </c>
      <c r="E11" s="15">
        <v>0</v>
      </c>
      <c r="F11" s="8">
        <f t="shared" si="2"/>
        <v>0</v>
      </c>
      <c r="G11" s="18">
        <f t="shared" si="0"/>
        <v>526800</v>
      </c>
      <c r="H11" s="10">
        <f t="shared" si="1"/>
        <v>-526800</v>
      </c>
      <c r="I11" s="19"/>
    </row>
    <row r="12" spans="1:9" ht="18" thickTop="1" thickBot="1">
      <c r="A12" s="27" t="s">
        <v>8</v>
      </c>
      <c r="B12" s="28"/>
      <c r="C12" s="20">
        <f>SUM(C4:C11)</f>
        <v>1034100</v>
      </c>
      <c r="D12" s="20">
        <f>SUM(D4:D11)</f>
        <v>1125934</v>
      </c>
      <c r="E12" s="21">
        <f>SUM(E4:E10)</f>
        <v>0</v>
      </c>
      <c r="F12" s="29">
        <f>SUM(F4:F10)</f>
        <v>0</v>
      </c>
      <c r="G12" s="32"/>
      <c r="H12" s="34"/>
      <c r="I12" s="37" t="str">
        <f>IF(SUM(I4:I8)=0,"",SUM(I4:I8))</f>
        <v/>
      </c>
    </row>
    <row r="13" spans="1:9">
      <c r="A13" s="39" t="s">
        <v>9</v>
      </c>
      <c r="B13" s="40"/>
      <c r="C13" s="22">
        <v>182000</v>
      </c>
      <c r="D13" s="41">
        <f>D12+E12</f>
        <v>1125934</v>
      </c>
      <c r="E13" s="42"/>
      <c r="F13" s="30"/>
      <c r="G13" s="32"/>
      <c r="H13" s="35"/>
      <c r="I13" s="37"/>
    </row>
    <row r="14" spans="1:9" ht="17.5" thickBot="1">
      <c r="A14" s="43" t="s">
        <v>10</v>
      </c>
      <c r="B14" s="44"/>
      <c r="C14" s="47">
        <f>(D12+E12)-(C12-C13)</f>
        <v>273834</v>
      </c>
      <c r="D14" s="48"/>
      <c r="E14" s="49"/>
      <c r="F14" s="30"/>
      <c r="G14" s="32"/>
      <c r="H14" s="35"/>
      <c r="I14" s="37"/>
    </row>
    <row r="15" spans="1:9" ht="18" thickTop="1" thickBot="1">
      <c r="A15" s="45"/>
      <c r="B15" s="46"/>
      <c r="C15" s="50">
        <f>C14*1.91%</f>
        <v>5230.2293999999993</v>
      </c>
      <c r="D15" s="51"/>
      <c r="E15" s="52"/>
      <c r="F15" s="31"/>
      <c r="G15" s="33"/>
      <c r="H15" s="36"/>
      <c r="I15" s="38"/>
    </row>
    <row r="16" spans="1:9">
      <c r="A16" s="23"/>
      <c r="B16" s="23"/>
      <c r="C16" s="24"/>
      <c r="D16" s="23"/>
      <c r="E16" s="23"/>
      <c r="F16" s="23"/>
      <c r="G16" s="23"/>
      <c r="H16" s="23"/>
      <c r="I16" s="23"/>
    </row>
  </sheetData>
  <mergeCells count="18">
    <mergeCell ref="A1:I1"/>
    <mergeCell ref="A2:A3"/>
    <mergeCell ref="B2:B3"/>
    <mergeCell ref="E2:E3"/>
    <mergeCell ref="F2:F3"/>
    <mergeCell ref="G2:G3"/>
    <mergeCell ref="H2:H3"/>
    <mergeCell ref="I2:I3"/>
    <mergeCell ref="A12:B12"/>
    <mergeCell ref="F12:F15"/>
    <mergeCell ref="G12:G15"/>
    <mergeCell ref="H12:H15"/>
    <mergeCell ref="I12:I15"/>
    <mergeCell ref="A13:B13"/>
    <mergeCell ref="D13:E13"/>
    <mergeCell ref="A14:B15"/>
    <mergeCell ref="C14:E14"/>
    <mergeCell ref="C15:E15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盛映銀</dc:creator>
  <cp:lastModifiedBy>ASUS</cp:lastModifiedBy>
  <dcterms:created xsi:type="dcterms:W3CDTF">2018-06-20T06:54:34Z</dcterms:created>
  <dcterms:modified xsi:type="dcterms:W3CDTF">2021-08-28T02:20:39Z</dcterms:modified>
</cp:coreProperties>
</file>