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520" tabRatio="689" activeTab="1"/>
  </bookViews>
  <sheets>
    <sheet name="勞健保保費對照表 (本國人)" sheetId="1" r:id="rId1"/>
    <sheet name="勞保雇主" sheetId="2" r:id="rId2"/>
    <sheet name="健保雇主" sheetId="3" r:id="rId3"/>
    <sheet name="健保工會" sheetId="4" r:id="rId4"/>
    <sheet name="健保地區人口" sheetId="5" r:id="rId5"/>
    <sheet name="勞保工會" sheetId="6" r:id="rId6"/>
    <sheet name="職災費率" sheetId="7" r:id="rId7"/>
  </sheets>
  <definedNames>
    <definedName name="_xlnm.Print_Titles" localSheetId="0">'勞健保保費對照表 (本國人)'!$1:$1</definedName>
  </definedNames>
  <calcPr fullCalcOnLoad="1"/>
</workbook>
</file>

<file path=xl/sharedStrings.xml><?xml version="1.0" encoding="utf-8"?>
<sst xmlns="http://schemas.openxmlformats.org/spreadsheetml/2006/main" count="331" uniqueCount="261">
  <si>
    <t>普通事故費率</t>
  </si>
  <si>
    <t>級數</t>
  </si>
  <si>
    <t>投保級距</t>
  </si>
  <si>
    <t>勞保費</t>
  </si>
  <si>
    <t>健保費</t>
  </si>
  <si>
    <t>本人負擔</t>
  </si>
  <si>
    <t>說明</t>
  </si>
  <si>
    <t>備註</t>
  </si>
  <si>
    <t>合計</t>
  </si>
  <si>
    <t>3.月支薪資金額介於兩投保級距間，以較高級數之投保級距，為適用級距。</t>
  </si>
  <si>
    <t>就業保險費率</t>
  </si>
  <si>
    <t>1.本表適用對象為一般本國人，公、民營事業、機構及有一定雇主之受雇者。</t>
  </si>
  <si>
    <t>單位：新台幣元</t>
  </si>
  <si>
    <t>被保險人及眷屬負擔金額﹝負擔比率100%﹞</t>
  </si>
  <si>
    <t>月投保金額</t>
  </si>
  <si>
    <t>投  保  薪  資  等  級</t>
  </si>
  <si>
    <t>費率編號</t>
  </si>
  <si>
    <t>職災費率</t>
  </si>
  <si>
    <t>普通費率</t>
  </si>
  <si>
    <t>健保本人費率</t>
  </si>
  <si>
    <t>健保費率</t>
  </si>
  <si>
    <t>2.本表所列保費係以月為計算單位，新加保者自加保日起，按日計收勞保費；健保費則按月計收保費。</t>
  </si>
  <si>
    <t>行業分類</t>
  </si>
  <si>
    <t>編號</t>
  </si>
  <si>
    <t>行業別</t>
  </si>
  <si>
    <t>上下班</t>
  </si>
  <si>
    <t>農、林、漁、牧業</t>
  </si>
  <si>
    <t>一</t>
  </si>
  <si>
    <t>二</t>
  </si>
  <si>
    <t>三</t>
  </si>
  <si>
    <t>四</t>
  </si>
  <si>
    <t>五</t>
  </si>
  <si>
    <t>礦業及土石採取業</t>
  </si>
  <si>
    <t>六</t>
  </si>
  <si>
    <t>七</t>
  </si>
  <si>
    <t>八</t>
  </si>
  <si>
    <t>九</t>
  </si>
  <si>
    <t>十</t>
  </si>
  <si>
    <t>一一</t>
  </si>
  <si>
    <t>一二</t>
  </si>
  <si>
    <t>一三</t>
  </si>
  <si>
    <t>一四</t>
  </si>
  <si>
    <t>一五</t>
  </si>
  <si>
    <t>一六</t>
  </si>
  <si>
    <t>皮革、毛皮及其製品製造業</t>
  </si>
  <si>
    <t>一七</t>
  </si>
  <si>
    <t>一八</t>
  </si>
  <si>
    <t>一九</t>
  </si>
  <si>
    <t>二一</t>
  </si>
  <si>
    <t>二二</t>
  </si>
  <si>
    <t>二三</t>
  </si>
  <si>
    <t>二四</t>
  </si>
  <si>
    <t>二五</t>
  </si>
  <si>
    <t>二六</t>
  </si>
  <si>
    <t>二七</t>
  </si>
  <si>
    <t>二八</t>
  </si>
  <si>
    <t>二九</t>
  </si>
  <si>
    <t>三一</t>
  </si>
  <si>
    <t>三二</t>
  </si>
  <si>
    <t>三三</t>
  </si>
  <si>
    <t>三四</t>
  </si>
  <si>
    <t>營造業</t>
  </si>
  <si>
    <t>三五</t>
  </si>
  <si>
    <t>土木工程業</t>
  </si>
  <si>
    <t>三六</t>
  </si>
  <si>
    <t>建築工程業</t>
  </si>
  <si>
    <t>三七</t>
  </si>
  <si>
    <t>三八</t>
  </si>
  <si>
    <t>三九</t>
  </si>
  <si>
    <t>住宿及餐飲業</t>
  </si>
  <si>
    <t>四一</t>
  </si>
  <si>
    <t>四二</t>
  </si>
  <si>
    <t>陸上運輸業</t>
  </si>
  <si>
    <t>四三</t>
  </si>
  <si>
    <t>水上運輸業</t>
  </si>
  <si>
    <t>四四</t>
  </si>
  <si>
    <t>航空運輸業</t>
  </si>
  <si>
    <t>四七</t>
  </si>
  <si>
    <t>金融及保險業</t>
  </si>
  <si>
    <t>四九</t>
  </si>
  <si>
    <t>不動產業</t>
  </si>
  <si>
    <t>五一</t>
  </si>
  <si>
    <t>五二</t>
  </si>
  <si>
    <t>研究發展服務業</t>
  </si>
  <si>
    <t>教育服務業</t>
  </si>
  <si>
    <t>五三</t>
  </si>
  <si>
    <t>五四</t>
  </si>
  <si>
    <t>五五</t>
  </si>
  <si>
    <t>其他服務業</t>
  </si>
  <si>
    <t>支援服務業</t>
  </si>
  <si>
    <t>宗教、職業及類似組織</t>
  </si>
  <si>
    <t>未分類其他服務業</t>
  </si>
  <si>
    <t>本人</t>
  </si>
  <si>
    <t>102年1月1日起實施</t>
  </si>
  <si>
    <t>被保險人及眷屬負擔金額﹝負擔比率60%﹞</t>
  </si>
  <si>
    <t>勞工保險職業災害保險適用行業別及費率表</t>
  </si>
  <si>
    <t>依據勞工保險條例第十三條第三項規定，職業災害保險費率分為行業別災害費率及上、下班災害費率二種，其費率如下：</t>
  </si>
  <si>
    <t xml:space="preserve">保險費率  </t>
  </si>
  <si>
    <t>大   分   類</t>
  </si>
  <si>
    <t>行      業       類       別</t>
  </si>
  <si>
    <t>費率﹪</t>
  </si>
  <si>
    <t>(a)</t>
  </si>
  <si>
    <t>(b)</t>
  </si>
  <si>
    <t>職災費率﹪ (a)+(b)</t>
  </si>
  <si>
    <t>農、林、牧業</t>
  </si>
  <si>
    <t>漁業</t>
  </si>
  <si>
    <t>石油及天然氣礦業、砂、石及黏土採取業、其他礦業及土石採取業</t>
  </si>
  <si>
    <t>製造業</t>
  </si>
  <si>
    <t>二０</t>
  </si>
  <si>
    <t>食品、飲料及菸草製造業</t>
  </si>
  <si>
    <t>紡織業（紡織品製造業除外）</t>
  </si>
  <si>
    <t>紡織品製造業</t>
  </si>
  <si>
    <t>成衣及服飾品製造業</t>
  </si>
  <si>
    <t>木竹製品及家具製造業</t>
  </si>
  <si>
    <t>紙漿、紙及紙製品製造業</t>
  </si>
  <si>
    <t>印刷及資料儲存媒體複製業</t>
  </si>
  <si>
    <t>橡膠製品、塑膠製品製造業</t>
  </si>
  <si>
    <t>非金屬礦物製品製造業</t>
  </si>
  <si>
    <t>基本金屬製造業</t>
  </si>
  <si>
    <t>金屬製品製造業（金屬手工具及模具、金屬容器製造業除外）</t>
  </si>
  <si>
    <t>金屬手工具及模具、金屬容器製造業</t>
  </si>
  <si>
    <t>電子零組件、電腦、電子產品及光學製品、電力設備製造業</t>
  </si>
  <si>
    <t>機械設備製造業、產業用機械設備維修及安裝業</t>
  </si>
  <si>
    <t>汽車及其零件、其他運輸工具及其零件製造業</t>
  </si>
  <si>
    <t>其他製造業</t>
  </si>
  <si>
    <t>電力及燃氣供應業</t>
  </si>
  <si>
    <t>用水供應及污染整治</t>
  </si>
  <si>
    <t>業</t>
  </si>
  <si>
    <t>廢（污）水處理業、廢棄物清除、處理及資源回收處理業、污染整治業</t>
  </si>
  <si>
    <t>用水供應業</t>
  </si>
  <si>
    <t>庭園景觀工程業</t>
  </si>
  <si>
    <t>專門營造業（庭園景觀工程業；機電、管道及其他建築設備安裝業除外）</t>
  </si>
  <si>
    <t>機電、管道及其他建築設備安裝業</t>
  </si>
  <si>
    <t>批發及零售業</t>
  </si>
  <si>
    <t>三０</t>
  </si>
  <si>
    <t>批發業</t>
  </si>
  <si>
    <t>零售業</t>
  </si>
  <si>
    <t>運輸及倉儲業</t>
  </si>
  <si>
    <t>報關及船務代理業</t>
  </si>
  <si>
    <t>運輸輔助業（陸上運輸輔助業、報關及船務代理業除外）、倉儲業</t>
  </si>
  <si>
    <t>陸上運輸輔助業</t>
  </si>
  <si>
    <t>郵政及快遞業</t>
  </si>
  <si>
    <t>住宿服務業、餐飲業</t>
  </si>
  <si>
    <t>資訊及通訊傳播業</t>
  </si>
  <si>
    <t>四０</t>
  </si>
  <si>
    <t>電信業</t>
  </si>
  <si>
    <t>不動產開發業、不動產經營及相關服務業</t>
  </si>
  <si>
    <t>旅行及相關代訂服務業</t>
  </si>
  <si>
    <t>公共行政及國防、強制性社會安全、國際組織及外國機構</t>
  </si>
  <si>
    <t>五０</t>
  </si>
  <si>
    <t>個人及家庭用品維修業</t>
  </si>
  <si>
    <t>全民健康保險保險費負擔金額表(七)</t>
  </si>
  <si>
    <t>(第六類無職業榮民之眷屬、地區人口適用﹞</t>
  </si>
  <si>
    <t>無職業榮民之眷屬</t>
  </si>
  <si>
    <t>平均保險費</t>
  </si>
  <si>
    <t>自付保險費(負擔比率30％)</t>
  </si>
  <si>
    <t>地區人口</t>
  </si>
  <si>
    <t>被保險人及眷屬負擔金額﹝負擔比率60%﹞</t>
  </si>
  <si>
    <t>本人+１眷口</t>
  </si>
  <si>
    <t>本人+２眷口</t>
  </si>
  <si>
    <t>本人+３眷口</t>
  </si>
  <si>
    <t>承保組製表</t>
  </si>
  <si>
    <t>註:1.無職業榮民之眷屬保險費由行政院退除役官兵輔導委員會補助70%。</t>
  </si>
  <si>
    <t xml:space="preserve">    2.地區人口之被保險人及眷屬保險費由中央政府負擔40%。</t>
  </si>
  <si>
    <t>部分工時勞工適用</t>
  </si>
  <si>
    <t>6.自105年5月1日起，勞保投保級距上限調高為45,800元。</t>
  </si>
  <si>
    <t>第6級</t>
  </si>
  <si>
    <t>第5級</t>
  </si>
  <si>
    <t>單位負擔</t>
  </si>
  <si>
    <t>職業工人低收入戶者適用</t>
  </si>
  <si>
    <t>第1級</t>
  </si>
  <si>
    <t>第2級</t>
  </si>
  <si>
    <t>第3級</t>
  </si>
  <si>
    <t>第4級</t>
  </si>
  <si>
    <t>第7級</t>
  </si>
  <si>
    <t>第8級</t>
  </si>
  <si>
    <t>第9級</t>
  </si>
  <si>
    <t>第10級</t>
  </si>
  <si>
    <t>第11級</t>
  </si>
  <si>
    <t>第12級</t>
  </si>
  <si>
    <t>第13級</t>
  </si>
  <si>
    <t>第14級</t>
  </si>
  <si>
    <t>第15級</t>
  </si>
  <si>
    <t>第16級</t>
  </si>
  <si>
    <t>附註：（一）勞工保險條例第6條第1項第7款規定之被保險人（即無一定雇主或自營作業而參加職業工會者）適用本表負擔保險費。</t>
  </si>
  <si>
    <t xml:space="preserve">      （二）依照勞動部改制前行政院勞工委員會88年3月3日台88勞保2字第005873號函示略以，職業工人具有低收入戶身分且收入低於基本工資者，其勞保投保薪資得比照勞工保險投保薪資分級表有關職業訓練機構受訓者及部分工時勞保被保險人所適用之等級申報。
            </t>
  </si>
  <si>
    <t xml:space="preserve">            按：職業災害保險費率=行業別災害費率 + 上、下班災害費率。</t>
  </si>
  <si>
    <t xml:space="preserve">    </t>
  </si>
  <si>
    <t xml:space="preserve">   </t>
  </si>
  <si>
    <t>全民健康保險保險費負擔金額表(五)</t>
  </si>
  <si>
    <t>﹝雇主、自營業主、專門職業及技術人員自行執業者適用﹞</t>
  </si>
  <si>
    <t>單位：新台幣元</t>
  </si>
  <si>
    <t>投保金額等級</t>
  </si>
  <si>
    <t>本人+1眷口</t>
  </si>
  <si>
    <t>本人+2眷口</t>
  </si>
  <si>
    <t>本人+3眷口</t>
  </si>
  <si>
    <t xml:space="preserve">                         承保組製表</t>
  </si>
  <si>
    <t xml:space="preserve">    2.自105年1月1日起，調整費率為4.69%。</t>
  </si>
  <si>
    <t>全民健康保險保險費負擔金額表(四)</t>
  </si>
  <si>
    <t>﹝職業工會會員適用﹞</t>
  </si>
  <si>
    <t>本人</t>
  </si>
  <si>
    <t>本人+
１眷口</t>
  </si>
  <si>
    <t>本人+
２眷口</t>
  </si>
  <si>
    <t>本人+
３眷口</t>
  </si>
  <si>
    <t>8.勞保普通事故保險費率調整為10%，就業保險費率1%；但雇主本人無需就業保險，勞保費率會少1%，另有他表可查。</t>
  </si>
  <si>
    <t>107.11製表</t>
  </si>
  <si>
    <r>
      <t xml:space="preserve">                                            </t>
    </r>
    <r>
      <rPr>
        <b/>
        <sz val="18"/>
        <color indexed="8"/>
        <rFont val="標楷體"/>
        <family val="4"/>
      </rPr>
      <t>職</t>
    </r>
    <r>
      <rPr>
        <b/>
        <sz val="18"/>
        <color indexed="8"/>
        <rFont val="Times New Roman"/>
        <family val="1"/>
      </rPr>
      <t xml:space="preserve"> </t>
    </r>
    <r>
      <rPr>
        <b/>
        <sz val="18"/>
        <color indexed="8"/>
        <rFont val="標楷體"/>
        <family val="4"/>
      </rPr>
      <t>業</t>
    </r>
    <r>
      <rPr>
        <b/>
        <sz val="18"/>
        <color indexed="8"/>
        <rFont val="Times New Roman"/>
        <family val="1"/>
      </rPr>
      <t xml:space="preserve"> </t>
    </r>
    <r>
      <rPr>
        <b/>
        <sz val="18"/>
        <color indexed="8"/>
        <rFont val="標楷體"/>
        <family val="4"/>
      </rPr>
      <t>工</t>
    </r>
    <r>
      <rPr>
        <b/>
        <sz val="18"/>
        <color indexed="8"/>
        <rFont val="Times New Roman"/>
        <family val="1"/>
      </rPr>
      <t xml:space="preserve"> </t>
    </r>
    <r>
      <rPr>
        <b/>
        <sz val="18"/>
        <color indexed="8"/>
        <rFont val="標楷體"/>
        <family val="4"/>
      </rPr>
      <t>會</t>
    </r>
    <r>
      <rPr>
        <b/>
        <sz val="18"/>
        <color indexed="8"/>
        <rFont val="Times New Roman"/>
        <family val="1"/>
      </rPr>
      <t xml:space="preserve"> </t>
    </r>
    <r>
      <rPr>
        <b/>
        <sz val="18"/>
        <color indexed="8"/>
        <rFont val="標楷體"/>
        <family val="4"/>
      </rPr>
      <t>被</t>
    </r>
    <r>
      <rPr>
        <b/>
        <sz val="18"/>
        <color indexed="8"/>
        <rFont val="Times New Roman"/>
        <family val="1"/>
      </rPr>
      <t xml:space="preserve"> </t>
    </r>
    <r>
      <rPr>
        <b/>
        <sz val="18"/>
        <color indexed="8"/>
        <rFont val="標楷體"/>
        <family val="4"/>
      </rPr>
      <t>保</t>
    </r>
    <r>
      <rPr>
        <b/>
        <sz val="18"/>
        <color indexed="8"/>
        <rFont val="Times New Roman"/>
        <family val="1"/>
      </rPr>
      <t xml:space="preserve"> </t>
    </r>
    <r>
      <rPr>
        <b/>
        <sz val="18"/>
        <color indexed="8"/>
        <rFont val="標楷體"/>
        <family val="4"/>
      </rPr>
      <t>險</t>
    </r>
    <r>
      <rPr>
        <b/>
        <sz val="18"/>
        <color indexed="8"/>
        <rFont val="Times New Roman"/>
        <family val="1"/>
      </rPr>
      <t xml:space="preserve"> </t>
    </r>
    <r>
      <rPr>
        <b/>
        <sz val="18"/>
        <color indexed="8"/>
        <rFont val="標楷體"/>
        <family val="4"/>
      </rPr>
      <t>人</t>
    </r>
    <r>
      <rPr>
        <b/>
        <sz val="18"/>
        <color indexed="8"/>
        <rFont val="Times New Roman"/>
        <family val="1"/>
      </rPr>
      <t xml:space="preserve"> </t>
    </r>
    <r>
      <rPr>
        <b/>
        <sz val="18"/>
        <color indexed="8"/>
        <rFont val="標楷體"/>
        <family val="4"/>
      </rPr>
      <t>（會</t>
    </r>
    <r>
      <rPr>
        <b/>
        <sz val="18"/>
        <color indexed="8"/>
        <rFont val="Times New Roman"/>
        <family val="1"/>
      </rPr>
      <t xml:space="preserve"> </t>
    </r>
    <r>
      <rPr>
        <b/>
        <sz val="18"/>
        <color indexed="8"/>
        <rFont val="標楷體"/>
        <family val="4"/>
      </rPr>
      <t>員）勞</t>
    </r>
    <r>
      <rPr>
        <b/>
        <sz val="18"/>
        <color indexed="8"/>
        <rFont val="Times New Roman"/>
        <family val="1"/>
      </rPr>
      <t xml:space="preserve"> </t>
    </r>
    <r>
      <rPr>
        <b/>
        <sz val="18"/>
        <color indexed="8"/>
        <rFont val="標楷體"/>
        <family val="4"/>
      </rPr>
      <t>工</t>
    </r>
    <r>
      <rPr>
        <b/>
        <sz val="18"/>
        <color indexed="8"/>
        <rFont val="Times New Roman"/>
        <family val="1"/>
      </rPr>
      <t xml:space="preserve"> </t>
    </r>
    <r>
      <rPr>
        <b/>
        <sz val="18"/>
        <color indexed="8"/>
        <rFont val="標楷體"/>
        <family val="4"/>
      </rPr>
      <t>保</t>
    </r>
    <r>
      <rPr>
        <b/>
        <sz val="18"/>
        <color indexed="8"/>
        <rFont val="Times New Roman"/>
        <family val="1"/>
      </rPr>
      <t xml:space="preserve"> </t>
    </r>
    <r>
      <rPr>
        <b/>
        <sz val="18"/>
        <color indexed="8"/>
        <rFont val="標楷體"/>
        <family val="4"/>
      </rPr>
      <t>險</t>
    </r>
    <r>
      <rPr>
        <b/>
        <sz val="18"/>
        <color indexed="8"/>
        <rFont val="Times New Roman"/>
        <family val="1"/>
      </rPr>
      <t xml:space="preserve"> </t>
    </r>
    <r>
      <rPr>
        <b/>
        <sz val="18"/>
        <color indexed="8"/>
        <rFont val="標楷體"/>
        <family val="4"/>
      </rPr>
      <t>月</t>
    </r>
    <r>
      <rPr>
        <b/>
        <sz val="18"/>
        <color indexed="8"/>
        <rFont val="Times New Roman"/>
        <family val="1"/>
      </rPr>
      <t xml:space="preserve"> </t>
    </r>
    <r>
      <rPr>
        <b/>
        <sz val="18"/>
        <color indexed="8"/>
        <rFont val="標楷體"/>
        <family val="4"/>
      </rPr>
      <t>負</t>
    </r>
    <r>
      <rPr>
        <b/>
        <sz val="18"/>
        <color indexed="8"/>
        <rFont val="Times New Roman"/>
        <family val="1"/>
      </rPr>
      <t xml:space="preserve"> </t>
    </r>
    <r>
      <rPr>
        <b/>
        <sz val="18"/>
        <color indexed="8"/>
        <rFont val="標楷體"/>
        <family val="4"/>
      </rPr>
      <t>擔</t>
    </r>
    <r>
      <rPr>
        <b/>
        <sz val="18"/>
        <color indexed="8"/>
        <rFont val="Times New Roman"/>
        <family val="1"/>
      </rPr>
      <t xml:space="preserve"> </t>
    </r>
    <r>
      <rPr>
        <b/>
        <sz val="18"/>
        <color indexed="8"/>
        <rFont val="標楷體"/>
        <family val="4"/>
      </rPr>
      <t>保</t>
    </r>
    <r>
      <rPr>
        <b/>
        <sz val="18"/>
        <color indexed="8"/>
        <rFont val="Times New Roman"/>
        <family val="1"/>
      </rPr>
      <t xml:space="preserve"> </t>
    </r>
    <r>
      <rPr>
        <b/>
        <sz val="18"/>
        <color indexed="8"/>
        <rFont val="標楷體"/>
        <family val="4"/>
      </rPr>
      <t>險</t>
    </r>
    <r>
      <rPr>
        <b/>
        <sz val="18"/>
        <color indexed="8"/>
        <rFont val="Times New Roman"/>
        <family val="1"/>
      </rPr>
      <t xml:space="preserve"> </t>
    </r>
    <r>
      <rPr>
        <b/>
        <sz val="18"/>
        <color indexed="8"/>
        <rFont val="標楷體"/>
        <family val="4"/>
      </rPr>
      <t>費</t>
    </r>
    <r>
      <rPr>
        <b/>
        <sz val="18"/>
        <color indexed="8"/>
        <rFont val="Times New Roman"/>
        <family val="1"/>
      </rPr>
      <t xml:space="preserve"> </t>
    </r>
    <r>
      <rPr>
        <b/>
        <sz val="18"/>
        <color indexed="8"/>
        <rFont val="標楷體"/>
        <family val="4"/>
      </rPr>
      <t>金</t>
    </r>
    <r>
      <rPr>
        <b/>
        <sz val="18"/>
        <color indexed="8"/>
        <rFont val="Times New Roman"/>
        <family val="1"/>
      </rPr>
      <t xml:space="preserve"> </t>
    </r>
    <r>
      <rPr>
        <b/>
        <sz val="18"/>
        <color indexed="8"/>
        <rFont val="標楷體"/>
        <family val="4"/>
      </rPr>
      <t>額</t>
    </r>
    <r>
      <rPr>
        <b/>
        <sz val="18"/>
        <color indexed="8"/>
        <rFont val="Times New Roman"/>
        <family val="1"/>
      </rPr>
      <t xml:space="preserve"> </t>
    </r>
    <r>
      <rPr>
        <b/>
        <sz val="18"/>
        <color indexed="8"/>
        <rFont val="標楷體"/>
        <family val="4"/>
      </rPr>
      <t>表</t>
    </r>
    <r>
      <rPr>
        <b/>
        <sz val="18"/>
        <color indexed="8"/>
        <rFont val="Times New Roman"/>
        <family val="1"/>
      </rPr>
      <t xml:space="preserve">  (</t>
    </r>
    <r>
      <rPr>
        <b/>
        <sz val="18"/>
        <color indexed="8"/>
        <rFont val="標楷體"/>
        <family val="4"/>
      </rPr>
      <t>自</t>
    </r>
    <r>
      <rPr>
        <b/>
        <sz val="18"/>
        <color indexed="8"/>
        <rFont val="Times New Roman"/>
        <family val="1"/>
      </rPr>
      <t>108</t>
    </r>
    <r>
      <rPr>
        <b/>
        <sz val="18"/>
        <color indexed="8"/>
        <rFont val="標楷體"/>
        <family val="4"/>
      </rPr>
      <t>年</t>
    </r>
    <r>
      <rPr>
        <b/>
        <sz val="18"/>
        <color indexed="8"/>
        <rFont val="Times New Roman"/>
        <family val="1"/>
      </rPr>
      <t>1</t>
    </r>
    <r>
      <rPr>
        <b/>
        <sz val="18"/>
        <color indexed="8"/>
        <rFont val="標楷體"/>
        <family val="4"/>
      </rPr>
      <t>月</t>
    </r>
    <r>
      <rPr>
        <b/>
        <sz val="18"/>
        <color indexed="8"/>
        <rFont val="Times New Roman"/>
        <family val="1"/>
      </rPr>
      <t>1</t>
    </r>
    <r>
      <rPr>
        <b/>
        <sz val="18"/>
        <color indexed="8"/>
        <rFont val="標楷體"/>
        <family val="4"/>
      </rPr>
      <t>日起適用</t>
    </r>
    <r>
      <rPr>
        <b/>
        <sz val="18"/>
        <color indexed="8"/>
        <rFont val="Times New Roman"/>
        <family val="1"/>
      </rPr>
      <t xml:space="preserve">)   </t>
    </r>
    <r>
      <rPr>
        <b/>
        <sz val="12"/>
        <color indexed="8"/>
        <rFont val="標楷體"/>
        <family val="4"/>
      </rPr>
      <t>單位：新台幣元</t>
    </r>
  </si>
  <si>
    <t xml:space="preserve">      （三）本表投保薪資等級金額錄自勞動部107年11月5日勞動保2字第1070140553號令修正發布之「勞工保險投保薪資分級表」(自108年1月1日起施行)。</t>
  </si>
  <si>
    <r>
      <t xml:space="preserve">       (四) 108年之勞工保險普通事故保險費率按10%計算；職業災害保險費率依照勞動部</t>
    </r>
    <r>
      <rPr>
        <sz val="9"/>
        <color indexed="10"/>
        <rFont val="標楷體"/>
        <family val="4"/>
      </rPr>
      <t>107年10月30日勞動保3字第1070140518號公告</t>
    </r>
    <r>
      <rPr>
        <sz val="9"/>
        <color indexed="8"/>
        <rFont val="標楷體"/>
        <family val="4"/>
      </rPr>
      <t>修正發布，並自108年1月1日起施行之「勞工保險職業災害保險適用行業別及費率表」計算，勞工保險普通事故保險費與職業災害保險費均由被保險人負擔60%。</t>
    </r>
  </si>
  <si>
    <t>石油及煤製品、化學原材料、肥料、氮化合物、塑橡膠原料及人造纖維、其他化學製品、藥品及醫用化學製品製造業</t>
  </si>
  <si>
    <t>出版業、影片及電視節目業、聲音錄製及音樂發行業、廣播、電視節目編排及傳播業</t>
  </si>
  <si>
    <t>金融服務業、保險業、證券期貨及金融輔助業</t>
  </si>
  <si>
    <t>電腦程式設計、諮詢及相關服務業、資訊服務業</t>
  </si>
  <si>
    <t>法律及會計服務業、企業總管理機構及管理顧問業、建築、工程服務及技術檢測、分析服務業、廣告業及市場研究業、專門設計業、獸醫業、其他專業、科學及技術服務業</t>
  </si>
  <si>
    <t>四五</t>
  </si>
  <si>
    <t>四六</t>
  </si>
  <si>
    <t>專業、科學及技術服務業</t>
  </si>
  <si>
    <t>四八</t>
  </si>
  <si>
    <t>租賃業、人力仲介及供應業、保全及偵探業、建築物及綠化服務業、行政支援服務業</t>
  </si>
  <si>
    <t>公共行政及國防；強制性社會安全</t>
  </si>
  <si>
    <t>教育業</t>
  </si>
  <si>
    <t>醫療保險及社會工作服務業</t>
  </si>
  <si>
    <t>醫療保健業、居住型照顧服務業、其他社會工作服務業</t>
  </si>
  <si>
    <t>藝術、娛樂及休閒服務業</t>
  </si>
  <si>
    <t>創作及藝術表演業、圖書館、檔案保存、博物館及類似機構、博弈業、運動、娛樂及休閒服務業</t>
  </si>
  <si>
    <t xml:space="preserve">中華民國一百零七年十月三十日勞動部勞動保三
</t>
  </si>
  <si>
    <t>字第一○七○一四○五一八號公告修正發布；並</t>
  </si>
  <si>
    <t>自一百零八年一月一日起施行</t>
  </si>
  <si>
    <t>108年1月1日起實施</t>
  </si>
  <si>
    <t>註:1.自108年1月1日起，配合基本工資調整，修正投保金額分級表級數。</t>
  </si>
  <si>
    <t xml:space="preserve">    3.僱用被保險人數5人以上之事業單位負責人或會計師、律師、建築師、醫師、牙醫師、中醫師自行執業者除自行舉證申
      報其投保金額者外，應按投保金額分級表最高一級申報。自行舉證申報之投保金額，最低不得低於勞工保險投保薪資
      分級表最高一級(105年5月1日起為45,800元)及其所屬員工申報之最高投保金額。
    4.僱用被保險人數未滿5人之事業單位負責人、前項以外之專門職業及技術人員自行執業者或屬於第一類被保險人之自營
      業主，除自行舉證申報其投保金額者外，應按投保金額分級表最高一級申報。自行舉證申報之投保金額，最低不得低
      於健保法第10條第1項第1款第2目被保險人之平均投保金額(目前為34,800元)及其所屬員工申報之最高投保金額。但
      未僱用有酬人員幫同工作之本款專門職業及技術人員自行執業者，其自行舉證申報之投保金額，最低以投保金額分級
      表第6級(108年1月1日起為28,800元)為限。
</t>
  </si>
  <si>
    <t xml:space="preserve">    2.自107年1月1日起，第2類被保險人投保金額下限調整為24000元，另配合基本工資調整，修正投保金額分級表級數。</t>
  </si>
  <si>
    <t xml:space="preserve">     3.自105年1月1日起費率調整為4.69%。</t>
  </si>
  <si>
    <t xml:space="preserve">     4.自101年7月1日起第2類被保險人及眷屬之保險費由中央政府負擔40%。</t>
  </si>
  <si>
    <t>4.本表不含職災保險費與工資墊償基金提繳。職災保險費率因行業別而有不同，全額由投保單位負擔。如屬勞委會公告之適用範圍，工資墊償基金依勞工保險投保薪資總額提繳0.025%，亦由投保單位全額負擔。</t>
  </si>
  <si>
    <t>最低工資調高為23,800元</t>
  </si>
  <si>
    <r>
      <t>勞健保保費對照表</t>
    </r>
    <r>
      <rPr>
        <sz val="16"/>
        <color indexed="48"/>
        <rFont val="新細明體"/>
        <family val="1"/>
      </rPr>
      <t xml:space="preserve"> (</t>
    </r>
    <r>
      <rPr>
        <sz val="12"/>
        <color indexed="48"/>
        <rFont val="新細明體"/>
        <family val="1"/>
      </rPr>
      <t>適用對象：一般本國人</t>
    </r>
    <r>
      <rPr>
        <sz val="16"/>
        <color indexed="48"/>
        <rFont val="新細明體"/>
        <family val="1"/>
      </rPr>
      <t>)  109年1月1日起適用</t>
    </r>
  </si>
  <si>
    <r>
      <t>勞</t>
    </r>
    <r>
      <rPr>
        <sz val="18"/>
        <color indexed="12"/>
        <rFont val="Times New Roman"/>
        <family val="1"/>
      </rPr>
      <t xml:space="preserve">  </t>
    </r>
    <r>
      <rPr>
        <sz val="18"/>
        <color indexed="12"/>
        <rFont val="標楷體"/>
        <family val="4"/>
      </rPr>
      <t>工</t>
    </r>
    <r>
      <rPr>
        <sz val="18"/>
        <color indexed="12"/>
        <rFont val="Times New Roman"/>
        <family val="1"/>
      </rPr>
      <t xml:space="preserve">  </t>
    </r>
    <r>
      <rPr>
        <sz val="18"/>
        <color indexed="12"/>
        <rFont val="標楷體"/>
        <family val="4"/>
      </rPr>
      <t>保</t>
    </r>
    <r>
      <rPr>
        <sz val="18"/>
        <color indexed="12"/>
        <rFont val="Times New Roman"/>
        <family val="1"/>
      </rPr>
      <t xml:space="preserve">  </t>
    </r>
    <r>
      <rPr>
        <sz val="18"/>
        <color indexed="12"/>
        <rFont val="標楷體"/>
        <family val="4"/>
      </rPr>
      <t>險</t>
    </r>
    <r>
      <rPr>
        <sz val="18"/>
        <color indexed="12"/>
        <rFont val="Times New Roman"/>
        <family val="1"/>
      </rPr>
      <t xml:space="preserve">  </t>
    </r>
    <r>
      <rPr>
        <sz val="18"/>
        <color indexed="12"/>
        <rFont val="標楷體"/>
        <family val="4"/>
      </rPr>
      <t>普</t>
    </r>
    <r>
      <rPr>
        <sz val="18"/>
        <color indexed="12"/>
        <rFont val="Times New Roman"/>
        <family val="1"/>
      </rPr>
      <t xml:space="preserve">  </t>
    </r>
    <r>
      <rPr>
        <sz val="18"/>
        <color indexed="12"/>
        <rFont val="標楷體"/>
        <family val="4"/>
      </rPr>
      <t>通</t>
    </r>
    <r>
      <rPr>
        <sz val="18"/>
        <color indexed="12"/>
        <rFont val="Times New Roman"/>
        <family val="1"/>
      </rPr>
      <t xml:space="preserve">  </t>
    </r>
    <r>
      <rPr>
        <sz val="18"/>
        <color indexed="12"/>
        <rFont val="標楷體"/>
        <family val="4"/>
      </rPr>
      <t>事</t>
    </r>
    <r>
      <rPr>
        <sz val="18"/>
        <color indexed="12"/>
        <rFont val="Times New Roman"/>
        <family val="1"/>
      </rPr>
      <t xml:space="preserve">  </t>
    </r>
    <r>
      <rPr>
        <sz val="18"/>
        <color indexed="12"/>
        <rFont val="標楷體"/>
        <family val="4"/>
      </rPr>
      <t>故</t>
    </r>
    <r>
      <rPr>
        <sz val="18"/>
        <color indexed="12"/>
        <rFont val="Times New Roman"/>
        <family val="1"/>
      </rPr>
      <t xml:space="preserve">  </t>
    </r>
    <r>
      <rPr>
        <sz val="18"/>
        <color indexed="12"/>
        <rFont val="標楷體"/>
        <family val="4"/>
      </rPr>
      <t>保</t>
    </r>
    <r>
      <rPr>
        <sz val="18"/>
        <color indexed="12"/>
        <rFont val="Times New Roman"/>
        <family val="1"/>
      </rPr>
      <t xml:space="preserve">  </t>
    </r>
    <r>
      <rPr>
        <sz val="18"/>
        <color indexed="12"/>
        <rFont val="標楷體"/>
        <family val="4"/>
      </rPr>
      <t>險</t>
    </r>
    <r>
      <rPr>
        <sz val="18"/>
        <color indexed="12"/>
        <rFont val="Times New Roman"/>
        <family val="1"/>
      </rPr>
      <t xml:space="preserve">  </t>
    </r>
    <r>
      <rPr>
        <sz val="18"/>
        <color indexed="12"/>
        <rFont val="標楷體"/>
        <family val="4"/>
      </rPr>
      <t>費</t>
    </r>
    <r>
      <rPr>
        <sz val="18"/>
        <color indexed="12"/>
        <rFont val="Times New Roman"/>
        <family val="1"/>
      </rPr>
      <t xml:space="preserve">  </t>
    </r>
    <r>
      <rPr>
        <sz val="18"/>
        <color indexed="12"/>
        <rFont val="標楷體"/>
        <family val="4"/>
      </rPr>
      <t>被</t>
    </r>
    <r>
      <rPr>
        <sz val="18"/>
        <color indexed="12"/>
        <rFont val="Times New Roman"/>
        <family val="1"/>
      </rPr>
      <t xml:space="preserve">  </t>
    </r>
    <r>
      <rPr>
        <sz val="18"/>
        <color indexed="12"/>
        <rFont val="標楷體"/>
        <family val="4"/>
      </rPr>
      <t>保</t>
    </r>
    <r>
      <rPr>
        <sz val="18"/>
        <color indexed="12"/>
        <rFont val="Times New Roman"/>
        <family val="1"/>
      </rPr>
      <t xml:space="preserve">  </t>
    </r>
    <r>
      <rPr>
        <sz val="18"/>
        <color indexed="12"/>
        <rFont val="標楷體"/>
        <family val="4"/>
      </rPr>
      <t>險</t>
    </r>
    <r>
      <rPr>
        <sz val="18"/>
        <color indexed="12"/>
        <rFont val="Times New Roman"/>
        <family val="1"/>
      </rPr>
      <t xml:space="preserve">  </t>
    </r>
    <r>
      <rPr>
        <sz val="18"/>
        <color indexed="12"/>
        <rFont val="標楷體"/>
        <family val="4"/>
      </rPr>
      <t>人</t>
    </r>
    <r>
      <rPr>
        <sz val="18"/>
        <color indexed="12"/>
        <rFont val="Times New Roman"/>
        <family val="1"/>
      </rPr>
      <t xml:space="preserve">  </t>
    </r>
    <r>
      <rPr>
        <sz val="18"/>
        <color indexed="12"/>
        <rFont val="標楷體"/>
        <family val="4"/>
      </rPr>
      <t>與</t>
    </r>
    <r>
      <rPr>
        <sz val="18"/>
        <color indexed="12"/>
        <rFont val="Times New Roman"/>
        <family val="1"/>
      </rPr>
      <t xml:space="preserve">  </t>
    </r>
    <r>
      <rPr>
        <sz val="18"/>
        <color indexed="12"/>
        <rFont val="標楷體"/>
        <family val="4"/>
      </rPr>
      <t>投</t>
    </r>
    <r>
      <rPr>
        <sz val="18"/>
        <color indexed="12"/>
        <rFont val="Times New Roman"/>
        <family val="1"/>
      </rPr>
      <t xml:space="preserve">   </t>
    </r>
    <r>
      <rPr>
        <sz val="18"/>
        <color indexed="12"/>
        <rFont val="標楷體"/>
        <family val="4"/>
      </rPr>
      <t>保</t>
    </r>
    <r>
      <rPr>
        <sz val="18"/>
        <color indexed="12"/>
        <rFont val="Times New Roman"/>
        <family val="1"/>
      </rPr>
      <t xml:space="preserve">  </t>
    </r>
    <r>
      <rPr>
        <sz val="18"/>
        <color indexed="12"/>
        <rFont val="標楷體"/>
        <family val="4"/>
      </rPr>
      <t>單</t>
    </r>
    <r>
      <rPr>
        <sz val="18"/>
        <color indexed="12"/>
        <rFont val="Times New Roman"/>
        <family val="1"/>
      </rPr>
      <t xml:space="preserve">  </t>
    </r>
    <r>
      <rPr>
        <sz val="18"/>
        <color indexed="12"/>
        <rFont val="標楷體"/>
        <family val="4"/>
      </rPr>
      <t>位</t>
    </r>
    <r>
      <rPr>
        <sz val="18"/>
        <color indexed="12"/>
        <rFont val="Times New Roman"/>
        <family val="1"/>
      </rPr>
      <t xml:space="preserve">  </t>
    </r>
    <r>
      <rPr>
        <sz val="18"/>
        <color indexed="12"/>
        <rFont val="標楷體"/>
        <family val="4"/>
      </rPr>
      <t>分</t>
    </r>
    <r>
      <rPr>
        <sz val="18"/>
        <color indexed="12"/>
        <rFont val="Times New Roman"/>
        <family val="1"/>
      </rPr>
      <t xml:space="preserve">  </t>
    </r>
    <r>
      <rPr>
        <sz val="18"/>
        <color indexed="12"/>
        <rFont val="標楷體"/>
        <family val="4"/>
      </rPr>
      <t>擔</t>
    </r>
    <r>
      <rPr>
        <sz val="18"/>
        <color indexed="12"/>
        <rFont val="Times New Roman"/>
        <family val="1"/>
      </rPr>
      <t xml:space="preserve">  </t>
    </r>
    <r>
      <rPr>
        <sz val="18"/>
        <color indexed="12"/>
        <rFont val="標楷體"/>
        <family val="4"/>
      </rPr>
      <t>金</t>
    </r>
    <r>
      <rPr>
        <sz val="18"/>
        <color indexed="12"/>
        <rFont val="Times New Roman"/>
        <family val="1"/>
      </rPr>
      <t xml:space="preserve">  </t>
    </r>
    <r>
      <rPr>
        <sz val="18"/>
        <color indexed="12"/>
        <rFont val="標楷體"/>
        <family val="4"/>
      </rPr>
      <t>額</t>
    </r>
    <r>
      <rPr>
        <sz val="18"/>
        <color indexed="12"/>
        <rFont val="Times New Roman"/>
        <family val="1"/>
      </rPr>
      <t xml:space="preserve">  </t>
    </r>
    <r>
      <rPr>
        <sz val="18"/>
        <color indexed="12"/>
        <rFont val="標楷體"/>
        <family val="4"/>
      </rPr>
      <t>表</t>
    </r>
    <r>
      <rPr>
        <sz val="18"/>
        <color indexed="12"/>
        <rFont val="Times New Roman"/>
        <family val="1"/>
      </rPr>
      <t xml:space="preserve"> (</t>
    </r>
    <r>
      <rPr>
        <sz val="18"/>
        <color indexed="12"/>
        <rFont val="標楷體"/>
        <family val="4"/>
      </rPr>
      <t>自</t>
    </r>
    <r>
      <rPr>
        <sz val="18"/>
        <color indexed="12"/>
        <rFont val="Times New Roman"/>
        <family val="1"/>
      </rPr>
      <t>109</t>
    </r>
    <r>
      <rPr>
        <sz val="18"/>
        <color indexed="12"/>
        <rFont val="標楷體"/>
        <family val="4"/>
      </rPr>
      <t>年</t>
    </r>
    <r>
      <rPr>
        <sz val="18"/>
        <color indexed="12"/>
        <rFont val="Times New Roman"/>
        <family val="1"/>
      </rPr>
      <t>1</t>
    </r>
    <r>
      <rPr>
        <sz val="18"/>
        <color indexed="12"/>
        <rFont val="標楷體"/>
        <family val="4"/>
      </rPr>
      <t>月</t>
    </r>
    <r>
      <rPr>
        <sz val="18"/>
        <color indexed="12"/>
        <rFont val="Times New Roman"/>
        <family val="1"/>
      </rPr>
      <t>1</t>
    </r>
    <r>
      <rPr>
        <sz val="18"/>
        <color indexed="12"/>
        <rFont val="標楷體"/>
        <family val="4"/>
      </rPr>
      <t>日起適用</t>
    </r>
    <r>
      <rPr>
        <sz val="18"/>
        <color indexed="12"/>
        <rFont val="Times New Roman"/>
        <family val="1"/>
      </rPr>
      <t xml:space="preserve">) </t>
    </r>
  </si>
  <si>
    <t>※本表不含勞工保險職業災害保險費，職業災害保險費率依投保單位行業別而有不同，請按繳款單所列職業災害保險費率自行計算，並請依規定職業災害保險費全部由投保單位負擔。 單位：新台幣元</t>
  </si>
  <si>
    <t>部分工時勞工、職訓機構受訓者適用</t>
  </si>
  <si>
    <t>第1級</t>
  </si>
  <si>
    <t>第2級</t>
  </si>
  <si>
    <t>勞工</t>
  </si>
  <si>
    <t>單位</t>
  </si>
  <si>
    <t>第3級</t>
  </si>
  <si>
    <t>第4級</t>
  </si>
  <si>
    <t>第5級</t>
  </si>
  <si>
    <t>第6級</t>
  </si>
  <si>
    <t>第7級</t>
  </si>
  <si>
    <t>第8級</t>
  </si>
  <si>
    <t>第9級</t>
  </si>
  <si>
    <t>第10級</t>
  </si>
  <si>
    <t>第11級</t>
  </si>
  <si>
    <t>第12級</t>
  </si>
  <si>
    <t>第13級</t>
  </si>
  <si>
    <t>第14級</t>
  </si>
  <si>
    <t>第15級</t>
  </si>
  <si>
    <t>第16級</t>
  </si>
  <si>
    <t>108.10製表</t>
  </si>
  <si>
    <t>7.自109年1月1日起，基本工資調整為23,800元。</t>
  </si>
  <si>
    <t>5.自109年1月1日起，健保調降投保單位負擔及政府補助金額含本人及平均眷屬人數為0.58人，合計1.58人。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</si>
</sst>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00_ "/>
    <numFmt numFmtId="182" formatCode="#,##0.00_);[Red]\(#,##0.00\)"/>
    <numFmt numFmtId="183" formatCode="0_);[Red]\(0\)"/>
    <numFmt numFmtId="184" formatCode="#,##0_);[Red]\(#,##0\)"/>
    <numFmt numFmtId="185" formatCode="_(* #,##0_);_(* \(#,##0\);_(* &quot;-&quot;_);_(@_)"/>
    <numFmt numFmtId="186" formatCode="#,##0_);\(#,##0\)"/>
    <numFmt numFmtId="187" formatCode="[$€-2]\ #,##0.00_);[Red]\([$€-2]\ #,##0.00\)"/>
  </numFmts>
  <fonts count="100">
    <font>
      <sz val="12"/>
      <name val="新細明體"/>
      <family val="1"/>
    </font>
    <font>
      <sz val="12"/>
      <color indexed="12"/>
      <name val="新細明體"/>
      <family val="1"/>
    </font>
    <font>
      <sz val="9"/>
      <name val="新細明體"/>
      <family val="1"/>
    </font>
    <font>
      <sz val="10"/>
      <name val="新細明體"/>
      <family val="1"/>
    </font>
    <font>
      <sz val="12"/>
      <color indexed="9"/>
      <name val="新細明體"/>
      <family val="1"/>
    </font>
    <font>
      <sz val="12"/>
      <color indexed="9"/>
      <name val="細明體"/>
      <family val="3"/>
    </font>
    <font>
      <sz val="12"/>
      <color indexed="9"/>
      <name val="Courier New"/>
      <family val="3"/>
    </font>
    <font>
      <sz val="12"/>
      <color indexed="10"/>
      <name val="新細明體"/>
      <family val="1"/>
    </font>
    <font>
      <sz val="16"/>
      <color indexed="10"/>
      <name val="新細明體"/>
      <family val="1"/>
    </font>
    <font>
      <sz val="16"/>
      <color indexed="48"/>
      <name val="新細明體"/>
      <family val="1"/>
    </font>
    <font>
      <sz val="12"/>
      <color indexed="48"/>
      <name val="新細明體"/>
      <family val="1"/>
    </font>
    <font>
      <sz val="14"/>
      <color indexed="12"/>
      <name val="新細明體"/>
      <family val="1"/>
    </font>
    <font>
      <sz val="12"/>
      <color indexed="8"/>
      <name val="Arial"/>
      <family val="2"/>
    </font>
    <font>
      <sz val="12"/>
      <name val="Arial"/>
      <family val="2"/>
    </font>
    <font>
      <sz val="8"/>
      <name val="新細明體"/>
      <family val="1"/>
    </font>
    <font>
      <sz val="12"/>
      <color indexed="8"/>
      <name val="新細明體"/>
      <family val="1"/>
    </font>
    <font>
      <sz val="9"/>
      <name val="細明體"/>
      <family val="3"/>
    </font>
    <font>
      <b/>
      <sz val="18"/>
      <color indexed="8"/>
      <name val="Times New Roman"/>
      <family val="1"/>
    </font>
    <font>
      <sz val="12"/>
      <name val="細明體"/>
      <family val="3"/>
    </font>
    <font>
      <b/>
      <sz val="18"/>
      <color indexed="8"/>
      <name val="標楷體"/>
      <family val="4"/>
    </font>
    <font>
      <b/>
      <sz val="12"/>
      <color indexed="8"/>
      <name val="標楷體"/>
      <family val="4"/>
    </font>
    <font>
      <sz val="9"/>
      <color indexed="8"/>
      <name val="標楷體"/>
      <family val="4"/>
    </font>
    <font>
      <sz val="8"/>
      <color indexed="8"/>
      <name val="標楷體"/>
      <family val="4"/>
    </font>
    <font>
      <sz val="9"/>
      <name val="標楷體"/>
      <family val="4"/>
    </font>
    <font>
      <sz val="8"/>
      <name val="標楷體"/>
      <family val="4"/>
    </font>
    <font>
      <u val="single"/>
      <sz val="12"/>
      <color indexed="12"/>
      <name val="新細明體"/>
      <family val="1"/>
    </font>
    <font>
      <u val="single"/>
      <sz val="12"/>
      <color indexed="36"/>
      <name val="新細明體"/>
      <family val="1"/>
    </font>
    <font>
      <b/>
      <sz val="12"/>
      <color indexed="12"/>
      <name val="新細明體"/>
      <family val="1"/>
    </font>
    <font>
      <b/>
      <sz val="18"/>
      <name val="新細明體"/>
      <family val="1"/>
    </font>
    <font>
      <sz val="14"/>
      <name val="標楷體"/>
      <family val="4"/>
    </font>
    <font>
      <sz val="9.5"/>
      <name val="標楷體"/>
      <family val="4"/>
    </font>
    <font>
      <sz val="10"/>
      <name val="標楷體"/>
      <family val="4"/>
    </font>
    <font>
      <sz val="6.5"/>
      <name val="標楷體"/>
      <family val="4"/>
    </font>
    <font>
      <b/>
      <sz val="16"/>
      <name val="新細明體"/>
      <family val="1"/>
    </font>
    <font>
      <sz val="14"/>
      <name val="新細明體"/>
      <family val="1"/>
    </font>
    <font>
      <b/>
      <sz val="14"/>
      <name val="新細明體"/>
      <family val="1"/>
    </font>
    <font>
      <sz val="12"/>
      <name val="Times New Roman"/>
      <family val="1"/>
    </font>
    <font>
      <b/>
      <sz val="14"/>
      <color indexed="12"/>
      <name val="新細明體"/>
      <family val="1"/>
    </font>
    <font>
      <sz val="9"/>
      <color indexed="8"/>
      <name val="新細明體"/>
      <family val="1"/>
    </font>
    <font>
      <sz val="9"/>
      <color indexed="17"/>
      <name val="標楷體"/>
      <family val="4"/>
    </font>
    <font>
      <sz val="12"/>
      <color indexed="17"/>
      <name val="標楷體"/>
      <family val="4"/>
    </font>
    <font>
      <sz val="8.5"/>
      <color indexed="12"/>
      <name val="標楷體"/>
      <family val="4"/>
    </font>
    <font>
      <sz val="8"/>
      <color indexed="12"/>
      <name val="標楷體"/>
      <family val="4"/>
    </font>
    <font>
      <sz val="18"/>
      <color indexed="12"/>
      <name val="標楷體"/>
      <family val="4"/>
    </font>
    <font>
      <sz val="18"/>
      <color indexed="12"/>
      <name val="Times New Roman"/>
      <family val="1"/>
    </font>
    <font>
      <sz val="10"/>
      <color indexed="12"/>
      <name val="標楷體"/>
      <family val="4"/>
    </font>
    <font>
      <b/>
      <sz val="11"/>
      <color indexed="12"/>
      <name val="標楷體"/>
      <family val="4"/>
    </font>
    <font>
      <sz val="11"/>
      <color indexed="12"/>
      <name val="新細明體"/>
      <family val="1"/>
    </font>
    <font>
      <sz val="10"/>
      <color indexed="12"/>
      <name val="新細明體"/>
      <family val="1"/>
    </font>
    <font>
      <sz val="9"/>
      <color indexed="12"/>
      <name val="標楷體"/>
      <family val="4"/>
    </font>
    <font>
      <sz val="7"/>
      <color indexed="12"/>
      <name val="新細明體"/>
      <family val="1"/>
    </font>
    <font>
      <sz val="12"/>
      <color indexed="12"/>
      <name val="標楷體"/>
      <family val="4"/>
    </font>
    <font>
      <sz val="9"/>
      <color indexed="10"/>
      <name val="標楷體"/>
      <family val="4"/>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9"/>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FF"/>
      <name val="新細明體"/>
      <family val="1"/>
    </font>
    <font>
      <sz val="12"/>
      <name val="Calibri"/>
      <family val="1"/>
    </font>
    <font>
      <sz val="10"/>
      <name val="Calibri"/>
      <family val="1"/>
    </font>
    <font>
      <b/>
      <sz val="12"/>
      <color rgb="FF0000FF"/>
      <name val="Calibri"/>
      <family val="1"/>
    </font>
    <font>
      <b/>
      <sz val="18"/>
      <name val="Calibri"/>
      <family val="1"/>
    </font>
    <font>
      <b/>
      <sz val="9"/>
      <color rgb="FF0000FF"/>
      <name val="Calibri"/>
      <family val="1"/>
    </font>
    <font>
      <sz val="9"/>
      <name val="Calibri"/>
      <family val="1"/>
    </font>
    <font>
      <b/>
      <sz val="12"/>
      <color rgb="FF0000CC"/>
      <name val="Calibri"/>
      <family val="1"/>
    </font>
    <font>
      <sz val="12"/>
      <color rgb="FF0000CC"/>
      <name val="Calibri"/>
      <family val="1"/>
    </font>
    <font>
      <b/>
      <sz val="12"/>
      <color rgb="FF0000FF"/>
      <name val="新細明體"/>
      <family val="1"/>
    </font>
    <font>
      <sz val="9"/>
      <color rgb="FF0000FF"/>
      <name val="標楷體"/>
      <family val="4"/>
    </font>
    <font>
      <sz val="12"/>
      <color rgb="FF0000FF"/>
      <name val="標楷體"/>
      <family val="4"/>
    </font>
    <font>
      <sz val="18"/>
      <color rgb="FF0000FF"/>
      <name val="標楷體"/>
      <family val="4"/>
    </font>
    <font>
      <sz val="9"/>
      <color theme="1"/>
      <name val="標楷體"/>
      <family val="4"/>
    </font>
    <font>
      <sz val="9"/>
      <color theme="1"/>
      <name val="新細明體"/>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9"/>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50"/>
        <bgColor indexed="64"/>
      </patternFill>
    </fill>
    <fill>
      <patternFill patternType="solid">
        <fgColor indexed="57"/>
        <bgColor indexed="64"/>
      </patternFill>
    </fill>
    <fill>
      <patternFill patternType="solid">
        <fgColor indexed="13"/>
        <bgColor indexed="64"/>
      </patternFill>
    </fill>
  </fills>
  <borders count="1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0"/>
      </left>
      <right style="thin">
        <color indexed="10"/>
      </right>
      <top style="thin">
        <color indexed="10"/>
      </top>
      <bottom style="thin">
        <color indexed="10"/>
      </bottom>
    </border>
    <border>
      <left style="thin">
        <color indexed="10"/>
      </left>
      <right>
        <color indexed="63"/>
      </right>
      <top>
        <color indexed="63"/>
      </top>
      <bottom>
        <color indexed="63"/>
      </bottom>
    </border>
    <border>
      <left style="thin">
        <color indexed="10"/>
      </left>
      <right>
        <color indexed="63"/>
      </right>
      <top style="thin">
        <color indexed="10"/>
      </top>
      <bottom>
        <color indexed="63"/>
      </bottom>
    </border>
    <border>
      <left>
        <color indexed="63"/>
      </left>
      <right style="thin">
        <color indexed="10"/>
      </right>
      <top>
        <color indexed="63"/>
      </top>
      <bottom>
        <color indexed="63"/>
      </bottom>
    </border>
    <border>
      <left>
        <color indexed="63"/>
      </left>
      <right>
        <color indexed="63"/>
      </right>
      <top style="medium">
        <color indexed="8"/>
      </top>
      <bottom style="thin"/>
    </border>
    <border>
      <left>
        <color indexed="63"/>
      </left>
      <right style="thin">
        <color indexed="8"/>
      </right>
      <top style="medium">
        <color indexed="8"/>
      </top>
      <bottom style="thin"/>
    </border>
    <border>
      <left style="thin">
        <color indexed="8"/>
      </left>
      <right style="thin">
        <color indexed="8"/>
      </right>
      <top style="medium">
        <color indexed="8"/>
      </top>
      <bottom style="thin"/>
    </border>
    <border>
      <left style="thin">
        <color indexed="8"/>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bottom style="thin"/>
    </border>
    <border>
      <left style="thin"/>
      <right style="thin"/>
      <top style="thin"/>
      <bottom style="thin"/>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style="thin"/>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medium">
        <color indexed="8"/>
      </top>
      <bottom style="thin"/>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right>
        <color indexed="63"/>
      </right>
      <top style="medium">
        <color indexed="8"/>
      </top>
      <bottom style="thin"/>
    </border>
    <border>
      <left style="medium"/>
      <right style="thin">
        <color indexed="8"/>
      </right>
      <top style="thin"/>
      <bottom style="medium"/>
    </border>
    <border>
      <left style="thin">
        <color indexed="8"/>
      </left>
      <right style="thin">
        <color indexed="8"/>
      </right>
      <top style="thin"/>
      <bottom style="medium"/>
    </border>
    <border>
      <left style="medium"/>
      <right style="thin"/>
      <top/>
      <bottom style="thin"/>
    </border>
    <border>
      <left style="medium"/>
      <right style="thin"/>
      <top style="thin"/>
      <bottom style="thin"/>
    </border>
    <border>
      <left style="medium"/>
      <right style="thin"/>
      <top style="thin"/>
      <bottom style="medium">
        <color indexed="8"/>
      </bottom>
    </border>
    <border>
      <left style="medium">
        <color indexed="8"/>
      </left>
      <right style="medium">
        <color indexed="8"/>
      </right>
      <top style="medium">
        <color indexed="8"/>
      </top>
      <bottom style="medium">
        <color indexed="8"/>
      </bottom>
    </border>
    <border>
      <left/>
      <right style="thin"/>
      <top style="thin"/>
      <bottom style="thin"/>
    </border>
    <border>
      <left style="thin"/>
      <right/>
      <top/>
      <bottom style="thin"/>
    </border>
    <border>
      <left/>
      <right style="thin"/>
      <top/>
      <bottom style="thin"/>
    </border>
    <border>
      <left style="medium"/>
      <right style="thin"/>
      <top/>
      <bottom/>
    </border>
    <border>
      <left style="thin"/>
      <right style="thin"/>
      <top style="thin"/>
      <bottom/>
    </border>
    <border>
      <left/>
      <right style="thin"/>
      <top/>
      <bottom/>
    </border>
    <border>
      <left style="thin"/>
      <right style="thin"/>
      <top/>
      <bottom/>
    </border>
    <border>
      <left style="medium"/>
      <right style="thin"/>
      <top style="thin"/>
      <bottom/>
    </border>
    <border>
      <left style="thin"/>
      <right/>
      <top/>
      <bottom/>
    </border>
    <border>
      <left style="medium"/>
      <right style="thin"/>
      <top/>
      <bottom style="medium"/>
    </border>
    <border>
      <left style="thin"/>
      <right style="thin"/>
      <top/>
      <bottom style="medium"/>
    </border>
    <border>
      <left/>
      <right style="thin"/>
      <top/>
      <bottom style="medium"/>
    </border>
    <border>
      <left/>
      <right/>
      <top/>
      <bottom style="medium"/>
    </border>
    <border>
      <left style="thin"/>
      <right/>
      <top style="thin"/>
      <bottom/>
    </border>
    <border>
      <left/>
      <right style="thin"/>
      <top style="thin"/>
      <bottom/>
    </border>
    <border>
      <left style="medium"/>
      <right/>
      <top/>
      <bottom/>
    </border>
    <border>
      <left/>
      <right style="thin"/>
      <top style="medium"/>
      <bottom/>
    </border>
    <border>
      <left style="thin"/>
      <right style="medium"/>
      <top style="thin"/>
      <bottom style="thin"/>
    </border>
    <border>
      <left style="thin"/>
      <right style="medium"/>
      <top/>
      <bottom style="thin"/>
    </border>
    <border>
      <left/>
      <right style="medium"/>
      <top/>
      <bottom/>
    </border>
    <border>
      <left/>
      <right style="medium"/>
      <top/>
      <bottom style="thin"/>
    </border>
    <border>
      <left style="thin"/>
      <right style="medium"/>
      <top/>
      <bottom/>
    </border>
    <border>
      <left/>
      <right style="medium"/>
      <top/>
      <bottom style="medium"/>
    </border>
    <border>
      <left style="thin">
        <color indexed="12"/>
      </left>
      <right style="thin">
        <color indexed="12"/>
      </right>
      <top style="thin">
        <color indexed="12"/>
      </top>
      <bottom style="thin">
        <color indexed="12"/>
      </bottom>
    </border>
    <border>
      <left style="thin">
        <color indexed="12"/>
      </left>
      <right style="medium">
        <color indexed="12"/>
      </right>
      <top style="thin">
        <color indexed="12"/>
      </top>
      <bottom style="thin">
        <color indexed="12"/>
      </bottom>
    </border>
    <border>
      <left style="medium">
        <color indexed="12"/>
      </left>
      <right style="thin">
        <color indexed="12"/>
      </right>
      <top style="thin">
        <color indexed="12"/>
      </top>
      <bottom style="thin">
        <color indexed="12"/>
      </bottom>
    </border>
    <border>
      <left style="medium">
        <color indexed="12"/>
      </left>
      <right style="thin">
        <color indexed="12"/>
      </right>
      <top style="thin">
        <color indexed="12"/>
      </top>
      <bottom style="medium">
        <color indexed="12"/>
      </bottom>
    </border>
    <border>
      <left style="thin">
        <color indexed="12"/>
      </left>
      <right style="thin">
        <color indexed="12"/>
      </right>
      <top style="thin">
        <color indexed="12"/>
      </top>
      <bottom style="medium">
        <color indexed="12"/>
      </bottom>
    </border>
    <border>
      <left style="thin">
        <color indexed="12"/>
      </left>
      <right style="medium">
        <color indexed="12"/>
      </right>
      <top style="thin">
        <color indexed="12"/>
      </top>
      <bottom style="medium">
        <color indexed="12"/>
      </bottom>
    </border>
    <border>
      <left style="thin">
        <color indexed="12"/>
      </left>
      <right/>
      <top style="medium">
        <color indexed="12"/>
      </top>
      <bottom style="medium">
        <color indexed="12"/>
      </bottom>
    </border>
    <border>
      <left/>
      <right/>
      <top style="medium">
        <color indexed="12"/>
      </top>
      <bottom style="medium">
        <color indexed="12"/>
      </bottom>
    </border>
    <border>
      <left style="thin">
        <color indexed="12"/>
      </left>
      <right/>
      <top style="thin">
        <color indexed="12"/>
      </top>
      <bottom style="thin">
        <color indexed="12"/>
      </bottom>
    </border>
    <border>
      <left style="thin">
        <color indexed="12"/>
      </left>
      <right/>
      <top style="thin">
        <color indexed="12"/>
      </top>
      <bottom style="medium">
        <color indexed="12"/>
      </bottom>
    </border>
    <border>
      <left style="thin">
        <color indexed="12"/>
      </left>
      <right style="thin">
        <color indexed="12"/>
      </right>
      <top style="thin">
        <color indexed="12"/>
      </top>
      <bottom style="medium">
        <color rgb="FF0000FF"/>
      </bottom>
    </border>
    <border>
      <left style="thin">
        <color indexed="12"/>
      </left>
      <right style="medium">
        <color indexed="12"/>
      </right>
      <top style="thin">
        <color indexed="12"/>
      </top>
      <bottom style="medium">
        <color rgb="FF0000FF"/>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thin">
        <color indexed="10"/>
      </left>
      <right style="thin">
        <color indexed="10"/>
      </right>
      <top>
        <color indexed="63"/>
      </top>
      <bottom style="thin">
        <color indexed="10"/>
      </bottom>
    </border>
    <border>
      <left style="thin">
        <color indexed="10"/>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color indexed="63"/>
      </left>
      <right style="thin"/>
      <top style="thin"/>
      <bottom style="medium"/>
    </border>
    <border>
      <left/>
      <right style="thin">
        <color indexed="12"/>
      </right>
      <top style="thin">
        <color indexed="12"/>
      </top>
      <bottom style="thin">
        <color indexed="12"/>
      </bottom>
    </border>
    <border>
      <left style="thin">
        <color indexed="12"/>
      </left>
      <right style="thin">
        <color indexed="12"/>
      </right>
      <top style="medium">
        <color indexed="12"/>
      </top>
      <bottom style="thin">
        <color indexed="12"/>
      </bottom>
    </border>
    <border>
      <left style="thin">
        <color indexed="12"/>
      </left>
      <right style="medium">
        <color indexed="12"/>
      </right>
      <top style="medium">
        <color indexed="12"/>
      </top>
      <bottom style="thin">
        <color indexed="12"/>
      </bottom>
    </border>
    <border>
      <left/>
      <right style="medium">
        <color indexed="12"/>
      </right>
      <top style="thin">
        <color indexed="12"/>
      </top>
      <bottom style="thin">
        <color indexed="12"/>
      </bottom>
    </border>
    <border>
      <left style="medium">
        <color indexed="12"/>
      </left>
      <right style="thin">
        <color indexed="12"/>
      </right>
      <top/>
      <bottom/>
    </border>
    <border>
      <left style="thin">
        <color indexed="12"/>
      </left>
      <right style="thin">
        <color indexed="12"/>
      </right>
      <top/>
      <bottom/>
    </border>
    <border>
      <left style="medium">
        <color indexed="12"/>
      </left>
      <right style="thin">
        <color indexed="12"/>
      </right>
      <top style="medium">
        <color indexed="12"/>
      </top>
      <bottom style="thin">
        <color indexed="12"/>
      </bottom>
    </border>
    <border>
      <left style="thin">
        <color indexed="12"/>
      </left>
      <right/>
      <top style="medium">
        <color indexed="12"/>
      </top>
      <bottom style="thin">
        <color indexed="12"/>
      </bottom>
    </border>
    <border>
      <left/>
      <right/>
      <top style="medium">
        <color indexed="12"/>
      </top>
      <bottom style="thin">
        <color indexed="12"/>
      </bottom>
    </border>
    <border>
      <left/>
      <right style="thin">
        <color indexed="12"/>
      </right>
      <top style="medium">
        <color indexed="12"/>
      </top>
      <bottom style="thin">
        <color indexed="12"/>
      </bottom>
    </border>
    <border>
      <left style="thin">
        <color indexed="8"/>
      </left>
      <right>
        <color indexed="63"/>
      </right>
      <top style="medium">
        <color indexed="8"/>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0"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0" fillId="0" borderId="0">
      <alignment/>
      <protection/>
    </xf>
    <xf numFmtId="0" fontId="0" fillId="0" borderId="0">
      <alignment/>
      <protection/>
    </xf>
    <xf numFmtId="0" fontId="18" fillId="19" borderId="0">
      <alignment/>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70" fillId="20" borderId="0" applyNumberFormat="0" applyBorder="0" applyAlignment="0" applyProtection="0"/>
    <xf numFmtId="0" fontId="71" fillId="0" borderId="1" applyNumberFormat="0" applyFill="0" applyAlignment="0" applyProtection="0"/>
    <xf numFmtId="0" fontId="72" fillId="21" borderId="0" applyNumberFormat="0" applyBorder="0" applyAlignment="0" applyProtection="0"/>
    <xf numFmtId="9" fontId="0" fillId="0" borderId="0" applyFont="0" applyFill="0" applyBorder="0" applyAlignment="0" applyProtection="0"/>
    <xf numFmtId="0" fontId="7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3" applyNumberFormat="0" applyFill="0" applyAlignment="0" applyProtection="0"/>
    <xf numFmtId="0" fontId="0" fillId="23" borderId="4" applyNumberFormat="0" applyFont="0" applyAlignment="0" applyProtection="0"/>
    <xf numFmtId="0" fontId="25" fillId="0" borderId="0" applyNumberFormat="0" applyFill="0" applyBorder="0" applyAlignment="0" applyProtection="0"/>
    <xf numFmtId="0" fontId="75" fillId="0" borderId="0" applyNumberFormat="0" applyFill="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30" borderId="2" applyNumberFormat="0" applyAlignment="0" applyProtection="0"/>
    <xf numFmtId="0" fontId="81" fillId="22" borderId="8" applyNumberFormat="0" applyAlignment="0" applyProtection="0"/>
    <xf numFmtId="0" fontId="82" fillId="31" borderId="9" applyNumberFormat="0" applyAlignment="0" applyProtection="0"/>
    <xf numFmtId="0" fontId="83" fillId="32" borderId="0" applyNumberFormat="0" applyBorder="0" applyAlignment="0" applyProtection="0"/>
    <xf numFmtId="0" fontId="84" fillId="0" borderId="0" applyNumberFormat="0" applyFill="0" applyBorder="0" applyAlignment="0" applyProtection="0"/>
  </cellStyleXfs>
  <cellXfs count="323">
    <xf numFmtId="0" fontId="0" fillId="0" borderId="0" xfId="0" applyAlignment="1">
      <alignment vertical="center"/>
    </xf>
    <xf numFmtId="181" fontId="0" fillId="0" borderId="0" xfId="0" applyNumberFormat="1" applyAlignment="1">
      <alignment vertical="center"/>
    </xf>
    <xf numFmtId="181" fontId="3" fillId="0" borderId="0" xfId="0" applyNumberFormat="1" applyFont="1" applyAlignment="1">
      <alignment vertical="center"/>
    </xf>
    <xf numFmtId="180" fontId="0" fillId="0" borderId="0" xfId="0" applyNumberFormat="1" applyAlignment="1">
      <alignment vertical="center"/>
    </xf>
    <xf numFmtId="179" fontId="0" fillId="0" borderId="0" xfId="0" applyNumberFormat="1" applyAlignment="1">
      <alignment vertical="center"/>
    </xf>
    <xf numFmtId="184" fontId="0" fillId="0" borderId="0" xfId="0" applyNumberFormat="1" applyAlignment="1">
      <alignment vertical="center"/>
    </xf>
    <xf numFmtId="10" fontId="0" fillId="0" borderId="0" xfId="0" applyNumberFormat="1" applyAlignment="1">
      <alignment vertical="center"/>
    </xf>
    <xf numFmtId="184" fontId="1" fillId="33" borderId="10" xfId="0" applyNumberFormat="1" applyFont="1" applyFill="1" applyBorder="1" applyAlignment="1">
      <alignment horizontal="center" vertical="center" shrinkToFit="1"/>
    </xf>
    <xf numFmtId="181" fontId="0" fillId="0" borderId="0" xfId="0" applyNumberFormat="1" applyAlignment="1">
      <alignment/>
    </xf>
    <xf numFmtId="179" fontId="7" fillId="0" borderId="11" xfId="0" applyNumberFormat="1" applyFont="1" applyBorder="1" applyAlignment="1">
      <alignment vertical="center"/>
    </xf>
    <xf numFmtId="184" fontId="7" fillId="0" borderId="0" xfId="0" applyNumberFormat="1" applyFont="1" applyBorder="1" applyAlignment="1">
      <alignment vertical="center"/>
    </xf>
    <xf numFmtId="180" fontId="12" fillId="0" borderId="10" xfId="0" applyNumberFormat="1" applyFont="1" applyBorder="1" applyAlignment="1">
      <alignment horizontal="right" vertical="center" wrapText="1"/>
    </xf>
    <xf numFmtId="184" fontId="13" fillId="0" borderId="10" xfId="0" applyNumberFormat="1" applyFont="1" applyBorder="1" applyAlignment="1" applyProtection="1">
      <alignment vertical="center"/>
      <protection hidden="1"/>
    </xf>
    <xf numFmtId="184" fontId="13" fillId="0" borderId="10" xfId="0" applyNumberFormat="1" applyFont="1" applyBorder="1" applyAlignment="1">
      <alignment vertical="center"/>
    </xf>
    <xf numFmtId="184" fontId="13" fillId="0" borderId="12" xfId="0" applyNumberFormat="1" applyFont="1" applyBorder="1" applyAlignment="1">
      <alignment vertical="center"/>
    </xf>
    <xf numFmtId="184" fontId="14" fillId="0" borderId="13" xfId="0" applyNumberFormat="1" applyFont="1" applyBorder="1" applyAlignment="1">
      <alignment vertical="center"/>
    </xf>
    <xf numFmtId="0" fontId="18" fillId="19" borderId="0" xfId="35" applyNumberFormat="1">
      <alignment/>
      <protection/>
    </xf>
    <xf numFmtId="0" fontId="21" fillId="19" borderId="14" xfId="35" applyNumberFormat="1" applyFont="1" applyBorder="1" applyAlignment="1">
      <alignment horizontal="centerContinuous"/>
      <protection/>
    </xf>
    <xf numFmtId="0" fontId="21" fillId="19" borderId="15" xfId="35" applyNumberFormat="1" applyFont="1" applyBorder="1" applyAlignment="1">
      <alignment horizontal="centerContinuous"/>
      <protection/>
    </xf>
    <xf numFmtId="0" fontId="22" fillId="19" borderId="16" xfId="35" applyNumberFormat="1" applyFont="1" applyBorder="1" applyAlignment="1">
      <alignment horizontal="distributed" vertical="center"/>
      <protection/>
    </xf>
    <xf numFmtId="10" fontId="18" fillId="19" borderId="0" xfId="35" applyNumberFormat="1">
      <alignment/>
      <protection/>
    </xf>
    <xf numFmtId="186" fontId="22" fillId="19" borderId="17" xfId="35" applyNumberFormat="1" applyFont="1" applyBorder="1" applyAlignment="1">
      <alignment horizontal="center" vertical="center"/>
      <protection/>
    </xf>
    <xf numFmtId="186" fontId="22" fillId="19" borderId="18" xfId="35" applyNumberFormat="1" applyFont="1" applyBorder="1" applyAlignment="1">
      <alignment horizontal="centerContinuous" vertical="center"/>
      <protection/>
    </xf>
    <xf numFmtId="186" fontId="22" fillId="19" borderId="19" xfId="35" applyNumberFormat="1" applyFont="1" applyBorder="1" applyAlignment="1">
      <alignment vertical="center"/>
      <protection/>
    </xf>
    <xf numFmtId="186" fontId="22" fillId="19" borderId="20" xfId="35" applyNumberFormat="1" applyFont="1" applyBorder="1" applyAlignment="1">
      <alignment vertical="center"/>
      <protection/>
    </xf>
    <xf numFmtId="186" fontId="22" fillId="19" borderId="21" xfId="35" applyNumberFormat="1" applyFont="1" applyBorder="1" applyAlignment="1">
      <alignment vertical="center"/>
      <protection/>
    </xf>
    <xf numFmtId="0" fontId="16" fillId="19" borderId="0" xfId="35" applyNumberFormat="1" applyFont="1">
      <alignment/>
      <protection/>
    </xf>
    <xf numFmtId="186" fontId="22" fillId="19" borderId="22" xfId="35" applyNumberFormat="1" applyFont="1" applyBorder="1" applyAlignment="1">
      <alignment vertical="center"/>
      <protection/>
    </xf>
    <xf numFmtId="0" fontId="18" fillId="19" borderId="0" xfId="35" applyNumberFormat="1" applyFont="1">
      <alignment/>
      <protection/>
    </xf>
    <xf numFmtId="10" fontId="22" fillId="19" borderId="19" xfId="35" applyNumberFormat="1" applyFont="1" applyBorder="1" applyAlignment="1">
      <alignment horizontal="right" vertical="center"/>
      <protection/>
    </xf>
    <xf numFmtId="186" fontId="24" fillId="19" borderId="19" xfId="35" applyNumberFormat="1" applyFont="1" applyBorder="1" applyAlignment="1">
      <alignment vertical="center"/>
      <protection/>
    </xf>
    <xf numFmtId="186" fontId="24" fillId="19" borderId="20" xfId="35" applyNumberFormat="1" applyFont="1" applyBorder="1" applyAlignment="1">
      <alignment vertical="center"/>
      <protection/>
    </xf>
    <xf numFmtId="186" fontId="24" fillId="19" borderId="22" xfId="35" applyNumberFormat="1" applyFont="1" applyBorder="1" applyAlignment="1">
      <alignment vertical="center"/>
      <protection/>
    </xf>
    <xf numFmtId="0" fontId="0" fillId="0" borderId="0" xfId="0" applyAlignment="1">
      <alignment vertical="top"/>
    </xf>
    <xf numFmtId="0" fontId="18" fillId="19" borderId="0" xfId="35" applyNumberFormat="1" applyAlignment="1">
      <alignment vertical="top"/>
      <protection/>
    </xf>
    <xf numFmtId="0" fontId="0" fillId="19" borderId="0" xfId="0" applyFont="1" applyFill="1" applyAlignment="1">
      <alignment vertical="center"/>
    </xf>
    <xf numFmtId="10" fontId="22" fillId="19" borderId="23" xfId="35" applyNumberFormat="1" applyFont="1" applyBorder="1" applyAlignment="1">
      <alignment horizontal="right" vertical="center"/>
      <protection/>
    </xf>
    <xf numFmtId="10" fontId="22" fillId="19" borderId="24" xfId="35" applyNumberFormat="1" applyFont="1" applyBorder="1" applyAlignment="1">
      <alignment horizontal="right" vertical="center"/>
      <protection/>
    </xf>
    <xf numFmtId="0" fontId="24" fillId="0" borderId="25" xfId="0" applyFont="1" applyBorder="1" applyAlignment="1">
      <alignment horizontal="center" vertical="top" wrapText="1"/>
    </xf>
    <xf numFmtId="0" fontId="24" fillId="0" borderId="26" xfId="0" applyFont="1" applyBorder="1" applyAlignment="1">
      <alignment horizontal="center" vertical="top" wrapText="1"/>
    </xf>
    <xf numFmtId="0" fontId="23" fillId="0" borderId="27" xfId="0" applyFont="1" applyBorder="1" applyAlignment="1">
      <alignment vertical="top" wrapText="1"/>
    </xf>
    <xf numFmtId="0" fontId="23" fillId="0" borderId="25" xfId="0" applyFont="1" applyBorder="1" applyAlignment="1">
      <alignment vertical="top" wrapText="1"/>
    </xf>
    <xf numFmtId="0" fontId="23" fillId="0" borderId="26" xfId="0" applyFont="1" applyBorder="1" applyAlignment="1">
      <alignment vertical="top" wrapText="1"/>
    </xf>
    <xf numFmtId="0" fontId="23" fillId="0" borderId="25" xfId="0" applyFont="1" applyBorder="1" applyAlignment="1">
      <alignment horizontal="left" vertical="top" wrapText="1" indent="1"/>
    </xf>
    <xf numFmtId="0" fontId="23" fillId="0" borderId="26" xfId="0" applyFont="1" applyBorder="1" applyAlignment="1">
      <alignment horizontal="left" vertical="top" wrapText="1" indent="1"/>
    </xf>
    <xf numFmtId="0" fontId="23" fillId="34" borderId="25" xfId="0" applyFont="1" applyFill="1" applyBorder="1" applyAlignment="1">
      <alignment horizontal="left" vertical="top" wrapText="1" indent="1"/>
    </xf>
    <xf numFmtId="0" fontId="23" fillId="34" borderId="26" xfId="0" applyFont="1" applyFill="1" applyBorder="1" applyAlignment="1">
      <alignment horizontal="left" vertical="top" wrapText="1" indent="1"/>
    </xf>
    <xf numFmtId="0" fontId="0" fillId="0" borderId="28" xfId="0" applyBorder="1" applyAlignment="1">
      <alignment vertical="top" wrapText="1"/>
    </xf>
    <xf numFmtId="0" fontId="23" fillId="0" borderId="28" xfId="0" applyFont="1" applyBorder="1" applyAlignment="1">
      <alignment vertical="top" wrapText="1"/>
    </xf>
    <xf numFmtId="0" fontId="31" fillId="0" borderId="27" xfId="0" applyFont="1" applyBorder="1" applyAlignment="1">
      <alignment vertical="top" wrapText="1"/>
    </xf>
    <xf numFmtId="0" fontId="0" fillId="0" borderId="27" xfId="0" applyBorder="1" applyAlignment="1">
      <alignment vertical="top" wrapText="1"/>
    </xf>
    <xf numFmtId="0" fontId="24" fillId="0" borderId="27" xfId="0" applyFont="1" applyBorder="1" applyAlignment="1">
      <alignment vertical="top" wrapText="1"/>
    </xf>
    <xf numFmtId="0" fontId="30" fillId="0" borderId="27" xfId="0" applyFont="1" applyBorder="1" applyAlignment="1">
      <alignment vertical="top" wrapText="1"/>
    </xf>
    <xf numFmtId="0" fontId="32" fillId="0" borderId="27" xfId="0" applyFont="1" applyBorder="1" applyAlignment="1">
      <alignment vertical="top" wrapText="1"/>
    </xf>
    <xf numFmtId="0" fontId="0" fillId="0" borderId="0" xfId="34" applyFont="1">
      <alignment/>
      <protection/>
    </xf>
    <xf numFmtId="0" fontId="28" fillId="0" borderId="0" xfId="34" applyFont="1" applyBorder="1" applyAlignment="1">
      <alignment vertical="top"/>
      <protection/>
    </xf>
    <xf numFmtId="0" fontId="0" fillId="0" borderId="0" xfId="34" applyFont="1" applyBorder="1" applyAlignment="1">
      <alignment horizontal="center"/>
      <protection/>
    </xf>
    <xf numFmtId="0" fontId="0" fillId="0" borderId="0" xfId="34" applyFont="1" applyBorder="1" applyAlignment="1">
      <alignment/>
      <protection/>
    </xf>
    <xf numFmtId="0" fontId="33" fillId="0" borderId="0" xfId="34" applyFont="1" applyBorder="1" applyAlignment="1">
      <alignment horizontal="left" vertical="center"/>
      <protection/>
    </xf>
    <xf numFmtId="0" fontId="0" fillId="0" borderId="0" xfId="34" applyFont="1" applyBorder="1" applyAlignment="1">
      <alignment horizontal="right"/>
      <protection/>
    </xf>
    <xf numFmtId="0" fontId="34" fillId="0" borderId="29" xfId="34" applyFont="1" applyBorder="1" applyAlignment="1">
      <alignment horizontal="left" vertical="center"/>
      <protection/>
    </xf>
    <xf numFmtId="3" fontId="34" fillId="0" borderId="24" xfId="34" applyNumberFormat="1" applyFont="1" applyBorder="1" applyAlignment="1">
      <alignment horizontal="center" vertical="center"/>
      <protection/>
    </xf>
    <xf numFmtId="0" fontId="33" fillId="0" borderId="0" xfId="34" applyFont="1" applyBorder="1" applyAlignment="1">
      <alignment vertical="center"/>
      <protection/>
    </xf>
    <xf numFmtId="0" fontId="0" fillId="0" borderId="0" xfId="34" applyFont="1" applyBorder="1" applyAlignment="1">
      <alignment horizontal="left"/>
      <protection/>
    </xf>
    <xf numFmtId="0" fontId="0" fillId="0" borderId="0" xfId="34" applyFont="1" applyBorder="1" applyAlignment="1">
      <alignment horizontal="centerContinuous"/>
      <protection/>
    </xf>
    <xf numFmtId="0" fontId="35" fillId="0" borderId="30" xfId="0" applyFont="1" applyBorder="1" applyAlignment="1">
      <alignment horizontal="center" vertical="center"/>
    </xf>
    <xf numFmtId="0" fontId="35" fillId="0" borderId="31" xfId="34" applyFont="1" applyBorder="1" applyAlignment="1">
      <alignment horizontal="center" vertical="center"/>
      <protection/>
    </xf>
    <xf numFmtId="0" fontId="35" fillId="0" borderId="32" xfId="34" applyFont="1" applyBorder="1" applyAlignment="1">
      <alignment horizontal="center" vertical="center"/>
      <protection/>
    </xf>
    <xf numFmtId="179" fontId="34" fillId="0" borderId="29" xfId="38" applyNumberFormat="1" applyFont="1" applyBorder="1" applyAlignment="1">
      <alignment horizontal="center" vertical="center"/>
    </xf>
    <xf numFmtId="180" fontId="35" fillId="0" borderId="33" xfId="34" applyNumberFormat="1" applyFont="1" applyBorder="1" applyAlignment="1">
      <alignment horizontal="center" vertical="center"/>
      <protection/>
    </xf>
    <xf numFmtId="180" fontId="35" fillId="19" borderId="34" xfId="0" applyNumberFormat="1" applyFont="1" applyFill="1" applyBorder="1" applyAlignment="1">
      <alignment horizontal="center" vertical="center"/>
    </xf>
    <xf numFmtId="180" fontId="35" fillId="19" borderId="35" xfId="0" applyNumberFormat="1" applyFont="1" applyFill="1" applyBorder="1" applyAlignment="1">
      <alignment horizontal="center" vertical="center"/>
    </xf>
    <xf numFmtId="0" fontId="0" fillId="0" borderId="0" xfId="34" applyFont="1" applyAlignment="1">
      <alignment horizontal="left"/>
      <protection/>
    </xf>
    <xf numFmtId="0" fontId="0" fillId="0" borderId="0" xfId="0" applyFont="1" applyBorder="1" applyAlignment="1">
      <alignment vertical="center"/>
    </xf>
    <xf numFmtId="180" fontId="0" fillId="0" borderId="0" xfId="34" applyNumberFormat="1" applyFont="1" applyBorder="1" applyAlignment="1">
      <alignment horizontal="center" vertical="center"/>
      <protection/>
    </xf>
    <xf numFmtId="0" fontId="0" fillId="0" borderId="0" xfId="0" applyFont="1" applyAlignment="1">
      <alignment horizontal="right"/>
    </xf>
    <xf numFmtId="0" fontId="27" fillId="0" borderId="0" xfId="0" applyFont="1" applyAlignment="1">
      <alignment vertical="center"/>
    </xf>
    <xf numFmtId="0" fontId="7" fillId="19" borderId="0" xfId="0" applyFont="1" applyFill="1" applyAlignment="1">
      <alignment vertical="center"/>
    </xf>
    <xf numFmtId="0" fontId="0" fillId="0" borderId="0" xfId="0" applyFont="1" applyAlignment="1">
      <alignment horizontal="centerContinuous"/>
    </xf>
    <xf numFmtId="0" fontId="27" fillId="0" borderId="0" xfId="34" applyFont="1">
      <alignment/>
      <protection/>
    </xf>
    <xf numFmtId="0" fontId="27" fillId="0" borderId="0" xfId="0" applyFont="1" applyBorder="1" applyAlignment="1">
      <alignment horizontal="left" vertical="center" wrapText="1"/>
    </xf>
    <xf numFmtId="0" fontId="34" fillId="0" borderId="0" xfId="34" applyFont="1">
      <alignment/>
      <protection/>
    </xf>
    <xf numFmtId="0" fontId="37" fillId="0" borderId="0" xfId="34" applyFont="1">
      <alignment/>
      <protection/>
    </xf>
    <xf numFmtId="184" fontId="14" fillId="0" borderId="10" xfId="0" applyNumberFormat="1" applyFont="1" applyBorder="1" applyAlignment="1">
      <alignment vertical="center" shrinkToFit="1"/>
    </xf>
    <xf numFmtId="0" fontId="41" fillId="0" borderId="0" xfId="0" applyFont="1" applyAlignment="1">
      <alignment horizontal="left"/>
    </xf>
    <xf numFmtId="0" fontId="39" fillId="0" borderId="0" xfId="0" applyFont="1" applyAlignment="1">
      <alignment/>
    </xf>
    <xf numFmtId="0" fontId="40" fillId="0" borderId="0" xfId="0" applyFont="1" applyAlignment="1">
      <alignment/>
    </xf>
    <xf numFmtId="0" fontId="21" fillId="19" borderId="36" xfId="35" applyNumberFormat="1" applyFont="1" applyBorder="1" applyAlignment="1">
      <alignment horizontal="center"/>
      <protection/>
    </xf>
    <xf numFmtId="0" fontId="1" fillId="0" borderId="0" xfId="0" applyFont="1" applyAlignment="1">
      <alignment vertical="center"/>
    </xf>
    <xf numFmtId="0" fontId="21" fillId="19" borderId="0" xfId="35" applyNumberFormat="1" applyFont="1" applyAlignment="1">
      <alignment vertical="top"/>
      <protection/>
    </xf>
    <xf numFmtId="186" fontId="22" fillId="19" borderId="37" xfId="35" applyNumberFormat="1" applyFont="1" applyBorder="1" applyAlignment="1">
      <alignment horizontal="center" vertical="center"/>
      <protection/>
    </xf>
    <xf numFmtId="186" fontId="22" fillId="19" borderId="38" xfId="35" applyNumberFormat="1" applyFont="1" applyBorder="1" applyAlignment="1">
      <alignment horizontal="center" vertical="center"/>
      <protection/>
    </xf>
    <xf numFmtId="186" fontId="22" fillId="19" borderId="39" xfId="35" applyNumberFormat="1" applyFont="1" applyBorder="1" applyAlignment="1">
      <alignment vertical="center"/>
      <protection/>
    </xf>
    <xf numFmtId="186" fontId="22" fillId="19" borderId="40" xfId="35" applyNumberFormat="1" applyFont="1" applyBorder="1" applyAlignment="1">
      <alignment vertical="center"/>
      <protection/>
    </xf>
    <xf numFmtId="186" fontId="24" fillId="19" borderId="40" xfId="35" applyNumberFormat="1" applyFont="1" applyBorder="1" applyAlignment="1">
      <alignment vertical="center"/>
      <protection/>
    </xf>
    <xf numFmtId="0" fontId="22" fillId="19" borderId="41" xfId="35" applyNumberFormat="1" applyFont="1" applyBorder="1" applyAlignment="1">
      <alignment horizontal="distributed" vertical="center"/>
      <protection/>
    </xf>
    <xf numFmtId="10" fontId="22" fillId="19" borderId="36" xfId="35" applyNumberFormat="1" applyFont="1" applyBorder="1" applyAlignment="1">
      <alignment horizontal="right" vertical="center"/>
      <protection/>
    </xf>
    <xf numFmtId="186" fontId="22" fillId="19" borderId="36" xfId="35" applyNumberFormat="1" applyFont="1" applyBorder="1" applyAlignment="1">
      <alignment vertical="center"/>
      <protection/>
    </xf>
    <xf numFmtId="186" fontId="22" fillId="19" borderId="17" xfId="35" applyNumberFormat="1" applyFont="1" applyBorder="1" applyAlignment="1">
      <alignment vertical="center"/>
      <protection/>
    </xf>
    <xf numFmtId="186" fontId="22" fillId="19" borderId="42" xfId="35" applyNumberFormat="1" applyFont="1" applyBorder="1" applyAlignment="1">
      <alignment vertical="center"/>
      <protection/>
    </xf>
    <xf numFmtId="186" fontId="22" fillId="19" borderId="43" xfId="35" applyNumberFormat="1" applyFont="1" applyBorder="1" applyAlignment="1">
      <alignment vertical="center"/>
      <protection/>
    </xf>
    <xf numFmtId="186" fontId="22" fillId="19" borderId="44" xfId="35" applyNumberFormat="1" applyFont="1" applyBorder="1" applyAlignment="1">
      <alignment vertical="center"/>
      <protection/>
    </xf>
    <xf numFmtId="0" fontId="38" fillId="0" borderId="0" xfId="0" applyFont="1" applyAlignment="1">
      <alignment vertical="top"/>
    </xf>
    <xf numFmtId="0" fontId="23" fillId="34" borderId="45" xfId="0" applyFont="1" applyFill="1" applyBorder="1" applyAlignment="1">
      <alignment horizontal="left" vertical="top" wrapText="1" indent="1"/>
    </xf>
    <xf numFmtId="0" fontId="23" fillId="0" borderId="45" xfId="0" applyFont="1" applyBorder="1" applyAlignment="1">
      <alignment vertical="top" wrapText="1"/>
    </xf>
    <xf numFmtId="0" fontId="23" fillId="0" borderId="45" xfId="0" applyFont="1" applyBorder="1" applyAlignment="1">
      <alignment horizontal="left" vertical="top" wrapText="1" indent="1"/>
    </xf>
    <xf numFmtId="0" fontId="85" fillId="0" borderId="0" xfId="0" applyFont="1" applyAlignment="1">
      <alignment/>
    </xf>
    <xf numFmtId="0" fontId="47" fillId="0" borderId="0" xfId="0" applyFont="1" applyBorder="1" applyAlignment="1">
      <alignment/>
    </xf>
    <xf numFmtId="0" fontId="1" fillId="0" borderId="0" xfId="0" applyFont="1" applyAlignment="1">
      <alignment/>
    </xf>
    <xf numFmtId="0" fontId="50" fillId="0" borderId="0" xfId="0" applyFont="1" applyAlignment="1">
      <alignment/>
    </xf>
    <xf numFmtId="0" fontId="21" fillId="19" borderId="46" xfId="35" applyNumberFormat="1" applyFont="1" applyBorder="1" applyAlignment="1">
      <alignment horizontal="centerContinuous"/>
      <protection/>
    </xf>
    <xf numFmtId="0" fontId="21" fillId="19" borderId="47" xfId="35" applyNumberFormat="1" applyFont="1" applyBorder="1" applyAlignment="1">
      <alignment horizontal="center"/>
      <protection/>
    </xf>
    <xf numFmtId="0" fontId="21" fillId="19" borderId="48" xfId="35" applyNumberFormat="1" applyFont="1" applyBorder="1" applyAlignment="1">
      <alignment horizontal="center"/>
      <protection/>
    </xf>
    <xf numFmtId="0" fontId="22" fillId="19" borderId="49" xfId="35" applyNumberFormat="1" applyFont="1" applyBorder="1" applyAlignment="1">
      <alignment horizontal="center" vertical="center"/>
      <protection/>
    </xf>
    <xf numFmtId="0" fontId="22" fillId="19" borderId="50" xfId="35" applyNumberFormat="1" applyFont="1" applyBorder="1" applyAlignment="1">
      <alignment horizontal="center" vertical="center"/>
      <protection/>
    </xf>
    <xf numFmtId="0" fontId="24" fillId="19" borderId="50" xfId="35" applyNumberFormat="1" applyFont="1" applyBorder="1" applyAlignment="1">
      <alignment horizontal="center" vertical="center"/>
      <protection/>
    </xf>
    <xf numFmtId="0" fontId="22" fillId="19" borderId="51" xfId="35" applyNumberFormat="1" applyFont="1" applyBorder="1" applyAlignment="1">
      <alignment horizontal="center" vertical="center"/>
      <protection/>
    </xf>
    <xf numFmtId="0" fontId="15" fillId="0" borderId="0" xfId="0" applyFont="1" applyAlignment="1">
      <alignment/>
    </xf>
    <xf numFmtId="0" fontId="23" fillId="0" borderId="52" xfId="0" applyFont="1" applyBorder="1" applyAlignment="1">
      <alignment vertical="top" wrapText="1"/>
    </xf>
    <xf numFmtId="0" fontId="23" fillId="0" borderId="52" xfId="0" applyFont="1" applyBorder="1" applyAlignment="1">
      <alignment horizontal="left" vertical="top" wrapText="1" indent="1"/>
    </xf>
    <xf numFmtId="0" fontId="23" fillId="34" borderId="52" xfId="0" applyFont="1" applyFill="1" applyBorder="1" applyAlignment="1">
      <alignment horizontal="left" vertical="top" wrapText="1" indent="1"/>
    </xf>
    <xf numFmtId="0" fontId="23" fillId="0" borderId="52" xfId="0" applyFont="1" applyBorder="1" applyAlignment="1">
      <alignment horizontal="left" vertical="top" wrapText="1"/>
    </xf>
    <xf numFmtId="0" fontId="86" fillId="35" borderId="0" xfId="0" applyFont="1" applyFill="1" applyAlignment="1">
      <alignment/>
    </xf>
    <xf numFmtId="0" fontId="87" fillId="35" borderId="0" xfId="0" applyFont="1" applyFill="1" applyBorder="1" applyAlignment="1">
      <alignment horizontal="right"/>
    </xf>
    <xf numFmtId="0" fontId="87" fillId="35" borderId="24" xfId="0" applyFont="1" applyFill="1" applyBorder="1" applyAlignment="1">
      <alignment horizontal="center" vertical="center" wrapText="1"/>
    </xf>
    <xf numFmtId="0" fontId="87" fillId="35" borderId="53" xfId="0" applyFont="1" applyFill="1" applyBorder="1" applyAlignment="1">
      <alignment horizontal="center" vertical="center"/>
    </xf>
    <xf numFmtId="0" fontId="86" fillId="35" borderId="49" xfId="0" applyFont="1" applyFill="1" applyBorder="1" applyAlignment="1">
      <alignment horizontal="center"/>
    </xf>
    <xf numFmtId="41" fontId="86" fillId="35" borderId="54" xfId="37" applyFont="1" applyFill="1" applyBorder="1" applyAlignment="1">
      <alignment horizontal="center"/>
    </xf>
    <xf numFmtId="0" fontId="86" fillId="35" borderId="23" xfId="0" applyFont="1" applyFill="1" applyBorder="1" applyAlignment="1">
      <alignment horizontal="center"/>
    </xf>
    <xf numFmtId="0" fontId="86" fillId="35" borderId="55" xfId="0" applyFont="1" applyFill="1" applyBorder="1" applyAlignment="1">
      <alignment horizontal="center"/>
    </xf>
    <xf numFmtId="0" fontId="86" fillId="35" borderId="56" xfId="0" applyFont="1" applyFill="1" applyBorder="1" applyAlignment="1">
      <alignment horizontal="center"/>
    </xf>
    <xf numFmtId="0" fontId="86" fillId="35" borderId="57" xfId="0" applyFont="1" applyFill="1" applyBorder="1" applyAlignment="1">
      <alignment horizontal="center"/>
    </xf>
    <xf numFmtId="0" fontId="86" fillId="35" borderId="58" xfId="0" applyFont="1" applyFill="1" applyBorder="1" applyAlignment="1">
      <alignment horizontal="center"/>
    </xf>
    <xf numFmtId="0" fontId="86" fillId="35" borderId="59" xfId="0" applyFont="1" applyFill="1" applyBorder="1" applyAlignment="1">
      <alignment horizontal="center"/>
    </xf>
    <xf numFmtId="0" fontId="86" fillId="35" borderId="60" xfId="0" applyFont="1" applyFill="1" applyBorder="1" applyAlignment="1">
      <alignment horizontal="center"/>
    </xf>
    <xf numFmtId="0" fontId="86" fillId="35" borderId="61" xfId="0" applyFont="1" applyFill="1" applyBorder="1" applyAlignment="1">
      <alignment horizontal="center"/>
    </xf>
    <xf numFmtId="41" fontId="86" fillId="35" borderId="61" xfId="37" applyFont="1" applyFill="1" applyBorder="1" applyAlignment="1">
      <alignment horizontal="center"/>
    </xf>
    <xf numFmtId="0" fontId="86" fillId="35" borderId="62" xfId="0" applyFont="1" applyFill="1" applyBorder="1" applyAlignment="1">
      <alignment horizontal="center"/>
    </xf>
    <xf numFmtId="0" fontId="86" fillId="35" borderId="63" xfId="0" applyFont="1" applyFill="1" applyBorder="1" applyAlignment="1">
      <alignment horizontal="center"/>
    </xf>
    <xf numFmtId="0" fontId="86" fillId="35" borderId="64" xfId="0" applyFont="1" applyFill="1" applyBorder="1" applyAlignment="1">
      <alignment horizontal="center"/>
    </xf>
    <xf numFmtId="0" fontId="88" fillId="35" borderId="0" xfId="0" applyFont="1" applyFill="1" applyAlignment="1">
      <alignment vertical="top" wrapText="1"/>
    </xf>
    <xf numFmtId="0" fontId="89" fillId="35" borderId="0" xfId="0" applyFont="1" applyFill="1" applyAlignment="1" quotePrefix="1">
      <alignment horizontal="centerContinuous"/>
    </xf>
    <xf numFmtId="0" fontId="86" fillId="35" borderId="0" xfId="0" applyFont="1" applyFill="1" applyAlignment="1">
      <alignment horizontal="centerContinuous"/>
    </xf>
    <xf numFmtId="0" fontId="86" fillId="35" borderId="65" xfId="0" applyFont="1" applyFill="1" applyBorder="1" applyAlignment="1">
      <alignment/>
    </xf>
    <xf numFmtId="41" fontId="86" fillId="35" borderId="55" xfId="37" applyFont="1" applyFill="1" applyBorder="1" applyAlignment="1">
      <alignment horizontal="center"/>
    </xf>
    <xf numFmtId="41" fontId="86" fillId="35" borderId="66" xfId="37" applyFont="1" applyFill="1" applyBorder="1" applyAlignment="1">
      <alignment horizontal="center"/>
    </xf>
    <xf numFmtId="0" fontId="86" fillId="35" borderId="66" xfId="0" applyFont="1" applyFill="1" applyBorder="1" applyAlignment="1">
      <alignment horizontal="center"/>
    </xf>
    <xf numFmtId="0" fontId="86" fillId="35" borderId="67" xfId="0" applyFont="1" applyFill="1" applyBorder="1" applyAlignment="1">
      <alignment horizontal="center"/>
    </xf>
    <xf numFmtId="0" fontId="86" fillId="35" borderId="68" xfId="0" applyFont="1" applyFill="1" applyBorder="1" applyAlignment="1">
      <alignment horizontal="center"/>
    </xf>
    <xf numFmtId="41" fontId="86" fillId="35" borderId="59" xfId="37" applyFont="1" applyFill="1" applyBorder="1" applyAlignment="1">
      <alignment horizontal="center"/>
    </xf>
    <xf numFmtId="41" fontId="86" fillId="35" borderId="57" xfId="37" applyFont="1" applyFill="1" applyBorder="1" applyAlignment="1">
      <alignment horizontal="center"/>
    </xf>
    <xf numFmtId="41" fontId="86" fillId="35" borderId="23" xfId="37" applyFont="1" applyFill="1" applyBorder="1" applyAlignment="1">
      <alignment horizontal="center"/>
    </xf>
    <xf numFmtId="41" fontId="86" fillId="35" borderId="63" xfId="37" applyFont="1" applyFill="1" applyBorder="1" applyAlignment="1">
      <alignment horizontal="center"/>
    </xf>
    <xf numFmtId="0" fontId="86" fillId="35" borderId="0" xfId="0" applyFont="1" applyFill="1" applyAlignment="1">
      <alignment horizontal="right"/>
    </xf>
    <xf numFmtId="0" fontId="90" fillId="0" borderId="0" xfId="0" applyFont="1" applyAlignment="1">
      <alignment vertical="center"/>
    </xf>
    <xf numFmtId="0" fontId="91" fillId="35" borderId="0" xfId="0" applyFont="1" applyFill="1" applyAlignment="1">
      <alignment/>
    </xf>
    <xf numFmtId="0" fontId="88" fillId="35" borderId="0" xfId="0" applyFont="1" applyFill="1" applyAlignment="1">
      <alignment/>
    </xf>
    <xf numFmtId="0" fontId="88" fillId="35" borderId="0" xfId="0" applyFont="1" applyFill="1" applyAlignment="1">
      <alignment horizontal="right"/>
    </xf>
    <xf numFmtId="0" fontId="90" fillId="35" borderId="0" xfId="0" applyFont="1" applyFill="1" applyAlignment="1">
      <alignment/>
    </xf>
    <xf numFmtId="0" fontId="86" fillId="36" borderId="59" xfId="0" applyFont="1" applyFill="1" applyBorder="1" applyAlignment="1">
      <alignment horizontal="center"/>
    </xf>
    <xf numFmtId="41" fontId="86" fillId="36" borderId="59" xfId="37" applyFont="1" applyFill="1" applyBorder="1" applyAlignment="1">
      <alignment horizontal="center"/>
    </xf>
    <xf numFmtId="0" fontId="86" fillId="36" borderId="49" xfId="0" applyFont="1" applyFill="1" applyBorder="1" applyAlignment="1">
      <alignment horizontal="center"/>
    </xf>
    <xf numFmtId="41" fontId="86" fillId="36" borderId="23" xfId="37" applyFont="1" applyFill="1" applyBorder="1" applyAlignment="1">
      <alignment horizontal="center"/>
    </xf>
    <xf numFmtId="0" fontId="86" fillId="36" borderId="23" xfId="0" applyFont="1" applyFill="1" applyBorder="1" applyAlignment="1">
      <alignment horizontal="center"/>
    </xf>
    <xf numFmtId="0" fontId="86" fillId="36" borderId="55" xfId="0" applyFont="1" applyFill="1" applyBorder="1" applyAlignment="1">
      <alignment horizontal="center"/>
    </xf>
    <xf numFmtId="0" fontId="87" fillId="35" borderId="69" xfId="0" applyFont="1" applyFill="1" applyBorder="1" applyAlignment="1">
      <alignment/>
    </xf>
    <xf numFmtId="0" fontId="87" fillId="35" borderId="55" xfId="0" applyFont="1" applyFill="1" applyBorder="1" applyAlignment="1">
      <alignment horizontal="center" vertical="center"/>
    </xf>
    <xf numFmtId="0" fontId="87" fillId="35" borderId="70" xfId="0" applyFont="1" applyFill="1" applyBorder="1" applyAlignment="1">
      <alignment horizontal="center" vertical="center" wrapText="1"/>
    </xf>
    <xf numFmtId="0" fontId="86" fillId="35" borderId="71" xfId="0" applyFont="1" applyFill="1" applyBorder="1" applyAlignment="1">
      <alignment horizontal="center"/>
    </xf>
    <xf numFmtId="0" fontId="86" fillId="35" borderId="72" xfId="0" applyFont="1" applyFill="1" applyBorder="1" applyAlignment="1">
      <alignment horizontal="center"/>
    </xf>
    <xf numFmtId="0" fontId="86" fillId="35" borderId="73" xfId="0" applyFont="1" applyFill="1" applyBorder="1" applyAlignment="1">
      <alignment horizontal="center"/>
    </xf>
    <xf numFmtId="0" fontId="86" fillId="35" borderId="74" xfId="0" applyFont="1" applyFill="1" applyBorder="1" applyAlignment="1">
      <alignment horizontal="center"/>
    </xf>
    <xf numFmtId="0" fontId="86" fillId="35" borderId="75" xfId="0" applyFont="1" applyFill="1" applyBorder="1" applyAlignment="1">
      <alignment horizontal="center"/>
    </xf>
    <xf numFmtId="0" fontId="92" fillId="35" borderId="0" xfId="0" applyFont="1" applyFill="1" applyAlignment="1">
      <alignment/>
    </xf>
    <xf numFmtId="0" fontId="93" fillId="35" borderId="0" xfId="0" applyFont="1" applyFill="1" applyAlignment="1">
      <alignment/>
    </xf>
    <xf numFmtId="0" fontId="93" fillId="35" borderId="0" xfId="0" applyFont="1" applyFill="1" applyAlignment="1">
      <alignment horizontal="right"/>
    </xf>
    <xf numFmtId="0" fontId="94" fillId="0" borderId="0" xfId="0" applyFont="1" applyAlignment="1">
      <alignment vertical="center"/>
    </xf>
    <xf numFmtId="0" fontId="86" fillId="35" borderId="0" xfId="0" applyFont="1" applyFill="1" applyAlignment="1">
      <alignment wrapText="1"/>
    </xf>
    <xf numFmtId="0" fontId="0" fillId="0" borderId="0" xfId="33">
      <alignment/>
      <protection/>
    </xf>
    <xf numFmtId="0" fontId="47" fillId="0" borderId="0" xfId="33" applyFont="1" applyBorder="1">
      <alignment/>
      <protection/>
    </xf>
    <xf numFmtId="0" fontId="48" fillId="0" borderId="0" xfId="33" applyFont="1">
      <alignment/>
      <protection/>
    </xf>
    <xf numFmtId="10" fontId="1" fillId="0" borderId="0" xfId="33" applyNumberFormat="1" applyFont="1">
      <alignment/>
      <protection/>
    </xf>
    <xf numFmtId="0" fontId="42" fillId="0" borderId="76" xfId="33" applyFont="1" applyBorder="1" applyAlignment="1">
      <alignment horizontal="distributed"/>
      <protection/>
    </xf>
    <xf numFmtId="0" fontId="42" fillId="0" borderId="77" xfId="33" applyFont="1" applyBorder="1" applyAlignment="1">
      <alignment horizontal="distributed"/>
      <protection/>
    </xf>
    <xf numFmtId="0" fontId="49" fillId="0" borderId="78" xfId="33" applyFont="1" applyBorder="1" applyAlignment="1">
      <alignment horizontal="center" vertical="center"/>
      <protection/>
    </xf>
    <xf numFmtId="179" fontId="49" fillId="0" borderId="76" xfId="33" applyNumberFormat="1" applyFont="1" applyBorder="1" applyAlignment="1">
      <alignment vertical="center"/>
      <protection/>
    </xf>
    <xf numFmtId="179" fontId="49" fillId="0" borderId="77" xfId="33" applyNumberFormat="1" applyFont="1" applyBorder="1" applyAlignment="1">
      <alignment vertical="center"/>
      <protection/>
    </xf>
    <xf numFmtId="0" fontId="50" fillId="0" borderId="0" xfId="33" applyFont="1">
      <alignment/>
      <protection/>
    </xf>
    <xf numFmtId="0" fontId="49" fillId="0" borderId="79" xfId="33" applyFont="1" applyBorder="1" applyAlignment="1">
      <alignment horizontal="center" vertical="center"/>
      <protection/>
    </xf>
    <xf numFmtId="179" fontId="49" fillId="0" borderId="80" xfId="33" applyNumberFormat="1" applyFont="1" applyBorder="1" applyAlignment="1">
      <alignment vertical="center"/>
      <protection/>
    </xf>
    <xf numFmtId="179" fontId="49" fillId="0" borderId="81" xfId="33" applyNumberFormat="1" applyFont="1" applyBorder="1" applyAlignment="1">
      <alignment vertical="center"/>
      <protection/>
    </xf>
    <xf numFmtId="0" fontId="42" fillId="0" borderId="82" xfId="33" applyFont="1" applyBorder="1" applyAlignment="1">
      <alignment vertical="center"/>
      <protection/>
    </xf>
    <xf numFmtId="0" fontId="42" fillId="0" borderId="83" xfId="33" applyFont="1" applyBorder="1" applyAlignment="1">
      <alignment vertical="center"/>
      <protection/>
    </xf>
    <xf numFmtId="0" fontId="42" fillId="0" borderId="76" xfId="33" applyFont="1" applyBorder="1" applyAlignment="1">
      <alignment horizontal="distributed" vertical="center"/>
      <protection/>
    </xf>
    <xf numFmtId="0" fontId="42" fillId="0" borderId="84" xfId="33" applyFont="1" applyBorder="1" applyAlignment="1">
      <alignment horizontal="distributed" vertical="center"/>
      <protection/>
    </xf>
    <xf numFmtId="0" fontId="49" fillId="0" borderId="76" xfId="33" applyFont="1" applyBorder="1" applyAlignment="1">
      <alignment vertical="center"/>
      <protection/>
    </xf>
    <xf numFmtId="179" fontId="49" fillId="0" borderId="84" xfId="33" applyNumberFormat="1" applyFont="1" applyBorder="1" applyAlignment="1">
      <alignment vertical="center"/>
      <protection/>
    </xf>
    <xf numFmtId="0" fontId="49" fillId="0" borderId="80" xfId="33" applyFont="1" applyBorder="1" applyAlignment="1">
      <alignment vertical="center"/>
      <protection/>
    </xf>
    <xf numFmtId="179" fontId="49" fillId="0" borderId="85" xfId="33" applyNumberFormat="1" applyFont="1" applyBorder="1" applyAlignment="1">
      <alignment vertical="center"/>
      <protection/>
    </xf>
    <xf numFmtId="0" fontId="49" fillId="0" borderId="0" xfId="33" applyFont="1" applyBorder="1" applyAlignment="1">
      <alignment vertical="center"/>
      <protection/>
    </xf>
    <xf numFmtId="0" fontId="51" fillId="0" borderId="0" xfId="33" applyFont="1" applyBorder="1" applyAlignment="1">
      <alignment vertical="center"/>
      <protection/>
    </xf>
    <xf numFmtId="0" fontId="1" fillId="0" borderId="0" xfId="33" applyFont="1" applyAlignment="1">
      <alignment vertical="center"/>
      <protection/>
    </xf>
    <xf numFmtId="0" fontId="49" fillId="0" borderId="0" xfId="33" applyFont="1" applyAlignment="1">
      <alignment vertical="center"/>
      <protection/>
    </xf>
    <xf numFmtId="0" fontId="51" fillId="0" borderId="0" xfId="33" applyFont="1" applyAlignment="1">
      <alignment vertical="center"/>
      <protection/>
    </xf>
    <xf numFmtId="0" fontId="45" fillId="0" borderId="0" xfId="33" applyFont="1" applyBorder="1" applyAlignment="1">
      <alignment vertical="center"/>
      <protection/>
    </xf>
    <xf numFmtId="0" fontId="49" fillId="0" borderId="86" xfId="33" applyFont="1" applyBorder="1" applyAlignment="1">
      <alignment vertical="center"/>
      <protection/>
    </xf>
    <xf numFmtId="179" fontId="49" fillId="0" borderId="87" xfId="33" applyNumberFormat="1" applyFont="1" applyBorder="1" applyAlignment="1">
      <alignment vertical="center"/>
      <protection/>
    </xf>
    <xf numFmtId="0" fontId="85" fillId="0" borderId="0" xfId="33" applyFont="1">
      <alignment/>
      <protection/>
    </xf>
    <xf numFmtId="0" fontId="95" fillId="0" borderId="0" xfId="33" applyFont="1" applyAlignment="1">
      <alignment vertical="center"/>
      <protection/>
    </xf>
    <xf numFmtId="0" fontId="96" fillId="0" borderId="0" xfId="33" applyFont="1" applyBorder="1" applyAlignment="1">
      <alignment vertical="center"/>
      <protection/>
    </xf>
    <xf numFmtId="180" fontId="8" fillId="0" borderId="88" xfId="0" applyNumberFormat="1" applyFont="1" applyBorder="1" applyAlignment="1">
      <alignment horizontal="center" vertical="center"/>
    </xf>
    <xf numFmtId="180" fontId="8" fillId="0" borderId="89" xfId="0" applyNumberFormat="1" applyFont="1" applyBorder="1" applyAlignment="1">
      <alignment horizontal="center" vertical="center"/>
    </xf>
    <xf numFmtId="180" fontId="8" fillId="0" borderId="90" xfId="0" applyNumberFormat="1" applyFont="1" applyBorder="1" applyAlignment="1">
      <alignment horizontal="center" vertical="center"/>
    </xf>
    <xf numFmtId="184" fontId="1" fillId="37" borderId="91" xfId="0" applyNumberFormat="1" applyFont="1" applyFill="1" applyBorder="1" applyAlignment="1">
      <alignment horizontal="center" vertical="center"/>
    </xf>
    <xf numFmtId="184" fontId="1" fillId="37" borderId="92" xfId="0" applyNumberFormat="1" applyFont="1" applyFill="1" applyBorder="1" applyAlignment="1">
      <alignment horizontal="center" vertical="center"/>
    </xf>
    <xf numFmtId="184" fontId="1" fillId="18"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xf>
    <xf numFmtId="180" fontId="5" fillId="38" borderId="10" xfId="0" applyNumberFormat="1" applyFont="1" applyFill="1" applyBorder="1" applyAlignment="1">
      <alignment horizontal="center" vertical="center" wrapText="1"/>
    </xf>
    <xf numFmtId="180" fontId="6" fillId="38" borderId="10" xfId="0" applyNumberFormat="1" applyFont="1" applyFill="1" applyBorder="1" applyAlignment="1">
      <alignment horizontal="center" vertical="center" wrapText="1"/>
    </xf>
    <xf numFmtId="184" fontId="1" fillId="39" borderId="10" xfId="0" applyNumberFormat="1" applyFont="1" applyFill="1" applyBorder="1" applyAlignment="1">
      <alignment horizontal="center" vertical="center"/>
    </xf>
    <xf numFmtId="179" fontId="4" fillId="38" borderId="10" xfId="0" applyNumberFormat="1" applyFont="1" applyFill="1" applyBorder="1" applyAlignment="1">
      <alignment horizontal="center" vertical="center"/>
    </xf>
    <xf numFmtId="179" fontId="7" fillId="0" borderId="11" xfId="0" applyNumberFormat="1" applyFont="1" applyBorder="1" applyAlignment="1">
      <alignment horizontal="left" vertical="center" wrapText="1"/>
    </xf>
    <xf numFmtId="179" fontId="7" fillId="0" borderId="0" xfId="0" applyNumberFormat="1" applyFont="1" applyBorder="1" applyAlignment="1">
      <alignment horizontal="left" vertical="center" wrapText="1"/>
    </xf>
    <xf numFmtId="179" fontId="7" fillId="0" borderId="13" xfId="0" applyNumberFormat="1" applyFont="1" applyBorder="1" applyAlignment="1">
      <alignment horizontal="left" vertical="center" wrapText="1"/>
    </xf>
    <xf numFmtId="180" fontId="11" fillId="0" borderId="91" xfId="0" applyNumberFormat="1" applyFont="1" applyBorder="1" applyAlignment="1">
      <alignment horizontal="center" vertical="center" textRotation="255"/>
    </xf>
    <xf numFmtId="180" fontId="11" fillId="0" borderId="93" xfId="0" applyNumberFormat="1" applyFont="1" applyBorder="1" applyAlignment="1">
      <alignment horizontal="center" vertical="center" textRotation="255"/>
    </xf>
    <xf numFmtId="180" fontId="11" fillId="0" borderId="92" xfId="0" applyNumberFormat="1" applyFont="1" applyBorder="1" applyAlignment="1">
      <alignment horizontal="center" vertical="center" textRotation="255"/>
    </xf>
    <xf numFmtId="179" fontId="7" fillId="0" borderId="11" xfId="0" applyNumberFormat="1" applyFont="1" applyBorder="1" applyAlignment="1">
      <alignment horizontal="left" vertical="center"/>
    </xf>
    <xf numFmtId="179" fontId="7" fillId="0" borderId="0" xfId="0" applyNumberFormat="1" applyFont="1" applyBorder="1" applyAlignment="1">
      <alignment horizontal="left" vertical="center"/>
    </xf>
    <xf numFmtId="179" fontId="7" fillId="0" borderId="13" xfId="0" applyNumberFormat="1" applyFont="1" applyBorder="1" applyAlignment="1">
      <alignment horizontal="left" vertical="center"/>
    </xf>
    <xf numFmtId="181" fontId="7" fillId="0" borderId="94" xfId="0" applyNumberFormat="1" applyFont="1" applyBorder="1" applyAlignment="1">
      <alignment horizontal="left" vertical="center" wrapText="1"/>
    </xf>
    <xf numFmtId="181" fontId="7" fillId="0" borderId="95" xfId="0" applyNumberFormat="1" applyFont="1" applyBorder="1" applyAlignment="1">
      <alignment horizontal="left" vertical="center" wrapText="1"/>
    </xf>
    <xf numFmtId="181" fontId="7" fillId="0" borderId="96" xfId="0" applyNumberFormat="1" applyFont="1" applyBorder="1" applyAlignment="1">
      <alignment horizontal="left" vertical="center" wrapText="1"/>
    </xf>
    <xf numFmtId="0" fontId="87" fillId="35" borderId="97" xfId="0" applyFont="1" applyFill="1" applyBorder="1" applyAlignment="1">
      <alignment horizontal="center" vertical="center" wrapText="1"/>
    </xf>
    <xf numFmtId="0" fontId="86" fillId="35" borderId="49" xfId="0" applyFont="1" applyFill="1" applyBorder="1" applyAlignment="1">
      <alignment horizontal="center" vertical="center" wrapText="1"/>
    </xf>
    <xf numFmtId="0" fontId="87" fillId="35" borderId="98" xfId="0" applyFont="1" applyFill="1" applyBorder="1" applyAlignment="1">
      <alignment horizontal="center" vertical="center"/>
    </xf>
    <xf numFmtId="0" fontId="87" fillId="35" borderId="23" xfId="0" applyFont="1" applyFill="1" applyBorder="1" applyAlignment="1">
      <alignment horizontal="center" vertical="center"/>
    </xf>
    <xf numFmtId="0" fontId="87" fillId="35" borderId="99" xfId="0" applyFont="1" applyFill="1" applyBorder="1" applyAlignment="1">
      <alignment horizontal="center"/>
    </xf>
    <xf numFmtId="0" fontId="86" fillId="0" borderId="100" xfId="0" applyFont="1" applyBorder="1" applyAlignment="1">
      <alignment horizontal="center"/>
    </xf>
    <xf numFmtId="0" fontId="86" fillId="0" borderId="101" xfId="0" applyFont="1" applyBorder="1" applyAlignment="1">
      <alignment horizontal="center"/>
    </xf>
    <xf numFmtId="0" fontId="90" fillId="35" borderId="0" xfId="0" applyFont="1" applyFill="1" applyAlignment="1">
      <alignment vertical="top" wrapText="1"/>
    </xf>
    <xf numFmtId="0" fontId="87" fillId="35" borderId="99" xfId="0" applyFont="1" applyFill="1" applyBorder="1" applyAlignment="1">
      <alignment horizontal="center" vertical="center"/>
    </xf>
    <xf numFmtId="0" fontId="86" fillId="0" borderId="100" xfId="0" applyFont="1" applyBorder="1" applyAlignment="1">
      <alignment horizontal="center" vertical="center"/>
    </xf>
    <xf numFmtId="0" fontId="86" fillId="0" borderId="102" xfId="0" applyFont="1" applyBorder="1" applyAlignment="1">
      <alignment horizontal="center" vertical="center"/>
    </xf>
    <xf numFmtId="0" fontId="88" fillId="35" borderId="0" xfId="0" applyFont="1" applyFill="1" applyAlignment="1">
      <alignment horizontal="left" vertical="top" wrapText="1"/>
    </xf>
    <xf numFmtId="0" fontId="0" fillId="0" borderId="0" xfId="0" applyAlignment="1">
      <alignment horizontal="left" vertical="top" wrapText="1"/>
    </xf>
    <xf numFmtId="0" fontId="34" fillId="0" borderId="29" xfId="34" applyFont="1" applyBorder="1" applyAlignment="1">
      <alignment horizontal="left" vertical="center"/>
      <protection/>
    </xf>
    <xf numFmtId="0" fontId="34" fillId="0" borderId="29" xfId="0" applyFont="1" applyBorder="1" applyAlignment="1">
      <alignment vertical="center"/>
    </xf>
    <xf numFmtId="0" fontId="35" fillId="0" borderId="57" xfId="34" applyFont="1" applyBorder="1" applyAlignment="1">
      <alignment horizontal="center" wrapText="1"/>
      <protection/>
    </xf>
    <xf numFmtId="0" fontId="28" fillId="0" borderId="0" xfId="34" applyFont="1" applyBorder="1" applyAlignment="1">
      <alignment horizontal="center" vertical="top"/>
      <protection/>
    </xf>
    <xf numFmtId="0" fontId="0" fillId="0" borderId="0" xfId="34" applyFont="1" applyBorder="1" applyAlignment="1">
      <alignment horizontal="center"/>
      <protection/>
    </xf>
    <xf numFmtId="0" fontId="35" fillId="0" borderId="30" xfId="34" applyFont="1" applyBorder="1" applyAlignment="1">
      <alignment horizontal="center"/>
      <protection/>
    </xf>
    <xf numFmtId="0" fontId="35" fillId="0" borderId="32" xfId="34" applyFont="1" applyBorder="1" applyAlignment="1">
      <alignment horizontal="center"/>
      <protection/>
    </xf>
    <xf numFmtId="180" fontId="33" fillId="0" borderId="103" xfId="34" applyNumberFormat="1" applyFont="1" applyBorder="1" applyAlignment="1">
      <alignment horizontal="center" vertical="center"/>
      <protection/>
    </xf>
    <xf numFmtId="180" fontId="33" fillId="0" borderId="35" xfId="34" applyNumberFormat="1" applyFont="1" applyBorder="1" applyAlignment="1">
      <alignment horizontal="center" vertical="center"/>
      <protection/>
    </xf>
    <xf numFmtId="179" fontId="42" fillId="0" borderId="76" xfId="33" applyNumberFormat="1" applyFont="1" applyBorder="1" applyAlignment="1">
      <alignment horizontal="distributed" vertical="center"/>
      <protection/>
    </xf>
    <xf numFmtId="179" fontId="42" fillId="0" borderId="84" xfId="33" applyNumberFormat="1" applyFont="1" applyBorder="1" applyAlignment="1">
      <alignment horizontal="distributed" vertical="center"/>
      <protection/>
    </xf>
    <xf numFmtId="179" fontId="42" fillId="0" borderId="104" xfId="33" applyNumberFormat="1" applyFont="1" applyBorder="1" applyAlignment="1">
      <alignment horizontal="distributed" vertical="center"/>
      <protection/>
    </xf>
    <xf numFmtId="0" fontId="97" fillId="0" borderId="0" xfId="33" applyFont="1" applyBorder="1" applyAlignment="1">
      <alignment horizontal="center" vertical="center"/>
      <protection/>
    </xf>
    <xf numFmtId="0" fontId="42" fillId="0" borderId="105" xfId="33" applyFont="1" applyBorder="1" applyAlignment="1">
      <alignment horizontal="distributed"/>
      <protection/>
    </xf>
    <xf numFmtId="0" fontId="42" fillId="0" borderId="106" xfId="33" applyFont="1" applyBorder="1" applyAlignment="1">
      <alignment horizontal="distributed"/>
      <protection/>
    </xf>
    <xf numFmtId="179" fontId="42" fillId="0" borderId="77" xfId="33" applyNumberFormat="1" applyFont="1" applyBorder="1" applyAlignment="1">
      <alignment horizontal="distributed" vertical="center"/>
      <protection/>
    </xf>
    <xf numFmtId="0" fontId="42" fillId="0" borderId="105" xfId="33" applyFont="1" applyBorder="1" applyAlignment="1">
      <alignment horizontal="distributed" vertical="center"/>
      <protection/>
    </xf>
    <xf numFmtId="0" fontId="0" fillId="0" borderId="107" xfId="33" applyBorder="1" applyAlignment="1">
      <alignment horizontal="distributed" vertical="center"/>
      <protection/>
    </xf>
    <xf numFmtId="0" fontId="42" fillId="0" borderId="108" xfId="33" applyFont="1" applyBorder="1" applyAlignment="1">
      <alignment vertical="center"/>
      <protection/>
    </xf>
    <xf numFmtId="0" fontId="42" fillId="0" borderId="109" xfId="33" applyFont="1" applyBorder="1" applyAlignment="1">
      <alignment vertical="center"/>
      <protection/>
    </xf>
    <xf numFmtId="0" fontId="42" fillId="0" borderId="110" xfId="33" applyFont="1" applyBorder="1" applyAlignment="1">
      <alignment horizontal="left" vertical="center"/>
      <protection/>
    </xf>
    <xf numFmtId="0" fontId="42" fillId="0" borderId="78" xfId="33" applyFont="1" applyBorder="1" applyAlignment="1">
      <alignment horizontal="left" vertical="center"/>
      <protection/>
    </xf>
    <xf numFmtId="0" fontId="42" fillId="0" borderId="78" xfId="33" applyFont="1" applyBorder="1" applyAlignment="1">
      <alignment vertical="center"/>
      <protection/>
    </xf>
    <xf numFmtId="0" fontId="42" fillId="0" borderId="111" xfId="33" applyFont="1" applyBorder="1" applyAlignment="1">
      <alignment horizontal="center" vertical="center"/>
      <protection/>
    </xf>
    <xf numFmtId="0" fontId="42" fillId="0" borderId="112" xfId="33" applyFont="1" applyBorder="1" applyAlignment="1">
      <alignment horizontal="center" vertical="center"/>
      <protection/>
    </xf>
    <xf numFmtId="0" fontId="42" fillId="0" borderId="113" xfId="33" applyFont="1" applyBorder="1" applyAlignment="1">
      <alignment horizontal="center" vertical="center"/>
      <protection/>
    </xf>
    <xf numFmtId="0" fontId="46" fillId="0" borderId="0" xfId="33" applyFont="1" applyBorder="1" applyAlignment="1">
      <alignment horizontal="left" vertical="center"/>
      <protection/>
    </xf>
    <xf numFmtId="0" fontId="47" fillId="0" borderId="0" xfId="33" applyFont="1" applyBorder="1" applyAlignment="1">
      <alignment horizontal="left"/>
      <protection/>
    </xf>
    <xf numFmtId="0" fontId="42" fillId="0" borderId="110" xfId="33" applyFont="1" applyBorder="1" applyAlignment="1">
      <alignment horizontal="left" vertical="top"/>
      <protection/>
    </xf>
    <xf numFmtId="0" fontId="42" fillId="0" borderId="78" xfId="33" applyFont="1" applyBorder="1" applyAlignment="1">
      <alignment horizontal="left" vertical="top"/>
      <protection/>
    </xf>
    <xf numFmtId="0" fontId="42" fillId="0" borderId="78" xfId="33" applyFont="1" applyBorder="1" applyAlignment="1">
      <alignment/>
      <protection/>
    </xf>
    <xf numFmtId="0" fontId="42" fillId="0" borderId="111" xfId="33" applyFont="1" applyBorder="1" applyAlignment="1">
      <alignment horizontal="distributed" vertical="center"/>
      <protection/>
    </xf>
    <xf numFmtId="0" fontId="42" fillId="0" borderId="112" xfId="33" applyFont="1" applyBorder="1" applyAlignment="1">
      <alignment horizontal="distributed" vertical="center"/>
      <protection/>
    </xf>
    <xf numFmtId="0" fontId="0" fillId="0" borderId="112" xfId="33" applyBorder="1" applyAlignment="1">
      <alignment horizontal="distributed" vertical="center"/>
      <protection/>
    </xf>
    <xf numFmtId="0" fontId="0" fillId="0" borderId="113" xfId="33" applyBorder="1" applyAlignment="1">
      <alignment horizontal="distributed" vertical="center"/>
      <protection/>
    </xf>
    <xf numFmtId="0" fontId="21" fillId="19" borderId="0" xfId="35" applyNumberFormat="1" applyFont="1" applyAlignment="1">
      <alignment vertical="top" wrapText="1"/>
      <protection/>
    </xf>
    <xf numFmtId="0" fontId="0" fillId="0" borderId="0" xfId="0" applyAlignment="1">
      <alignment vertical="top"/>
    </xf>
    <xf numFmtId="0" fontId="22" fillId="0" borderId="0" xfId="0" applyFont="1" applyAlignment="1">
      <alignment horizontal="right" vertical="top"/>
    </xf>
    <xf numFmtId="0" fontId="41" fillId="0" borderId="0" xfId="0" applyFont="1" applyAlignment="1">
      <alignment horizontal="left"/>
    </xf>
    <xf numFmtId="0" fontId="98" fillId="19" borderId="0" xfId="35" applyNumberFormat="1" applyFont="1" applyAlignment="1">
      <alignment vertical="top" wrapText="1"/>
      <protection/>
    </xf>
    <xf numFmtId="0" fontId="99" fillId="0" borderId="0" xfId="0" applyFont="1" applyAlignment="1">
      <alignment vertical="top"/>
    </xf>
    <xf numFmtId="0" fontId="39" fillId="0" borderId="0" xfId="0" applyFont="1" applyAlignment="1">
      <alignment/>
    </xf>
    <xf numFmtId="0" fontId="40" fillId="0" borderId="0" xfId="0" applyFont="1" applyAlignment="1">
      <alignment/>
    </xf>
    <xf numFmtId="0" fontId="17" fillId="19" borderId="18" xfId="35" applyNumberFormat="1" applyFont="1" applyBorder="1" applyAlignment="1">
      <alignment horizontal="center" vertical="center"/>
      <protection/>
    </xf>
    <xf numFmtId="0" fontId="21" fillId="19" borderId="0" xfId="35" applyNumberFormat="1" applyFont="1" applyAlignment="1">
      <alignment vertical="top"/>
      <protection/>
    </xf>
    <xf numFmtId="0" fontId="38" fillId="0" borderId="0" xfId="0" applyFont="1" applyAlignment="1">
      <alignment vertical="top"/>
    </xf>
    <xf numFmtId="0" fontId="21" fillId="19" borderId="114" xfId="35" applyNumberFormat="1" applyFont="1" applyBorder="1" applyAlignment="1">
      <alignment horizontal="distributed" vertical="center"/>
      <protection/>
    </xf>
    <xf numFmtId="0" fontId="0" fillId="0" borderId="14" xfId="0" applyBorder="1" applyAlignment="1">
      <alignment/>
    </xf>
    <xf numFmtId="0" fontId="0" fillId="0" borderId="15" xfId="0" applyBorder="1" applyAlignment="1">
      <alignment/>
    </xf>
    <xf numFmtId="0" fontId="23" fillId="0" borderId="45" xfId="0" applyFont="1" applyBorder="1" applyAlignment="1">
      <alignment horizontal="left" vertical="top" wrapText="1" indent="1"/>
    </xf>
    <xf numFmtId="0" fontId="23" fillId="0" borderId="28" xfId="0" applyFont="1" applyBorder="1" applyAlignment="1">
      <alignment horizontal="left" vertical="top" wrapText="1" indent="1"/>
    </xf>
    <xf numFmtId="0" fontId="31" fillId="0" borderId="45" xfId="0" applyFont="1" applyBorder="1" applyAlignment="1">
      <alignment horizontal="center" wrapText="1"/>
    </xf>
    <xf numFmtId="0" fontId="31" fillId="0" borderId="27" xfId="0" applyFont="1" applyBorder="1" applyAlignment="1">
      <alignment horizontal="center" wrapText="1"/>
    </xf>
    <xf numFmtId="0" fontId="31" fillId="0" borderId="28" xfId="0" applyFont="1" applyBorder="1" applyAlignment="1">
      <alignment horizontal="center" wrapText="1"/>
    </xf>
    <xf numFmtId="0" fontId="23" fillId="0" borderId="45" xfId="0" applyFont="1" applyBorder="1" applyAlignment="1">
      <alignment horizontal="left" vertical="top" wrapText="1"/>
    </xf>
    <xf numFmtId="0" fontId="23" fillId="0" borderId="28" xfId="0" applyFont="1" applyBorder="1" applyAlignment="1">
      <alignment horizontal="left" vertical="top" wrapText="1"/>
    </xf>
    <xf numFmtId="0" fontId="23" fillId="0" borderId="45" xfId="0" applyFont="1" applyBorder="1" applyAlignment="1">
      <alignment vertical="top" wrapText="1"/>
    </xf>
    <xf numFmtId="0" fontId="23" fillId="0" borderId="28" xfId="0" applyFont="1" applyBorder="1" applyAlignment="1">
      <alignment vertical="top" wrapText="1"/>
    </xf>
    <xf numFmtId="0" fontId="23" fillId="34" borderId="45" xfId="0" applyFont="1" applyFill="1" applyBorder="1" applyAlignment="1">
      <alignment horizontal="left" vertical="top" wrapText="1" indent="1"/>
    </xf>
    <xf numFmtId="0" fontId="23" fillId="34" borderId="28" xfId="0" applyFont="1" applyFill="1" applyBorder="1" applyAlignment="1">
      <alignment horizontal="left" vertical="top" wrapText="1" indent="1"/>
    </xf>
    <xf numFmtId="0" fontId="31" fillId="0" borderId="45" xfId="0" applyFont="1" applyBorder="1" applyAlignment="1">
      <alignment horizontal="left" vertical="center" wrapText="1"/>
    </xf>
    <xf numFmtId="0" fontId="31" fillId="0" borderId="28" xfId="0" applyFont="1" applyBorder="1" applyAlignment="1">
      <alignment horizontal="left" vertical="center" wrapText="1"/>
    </xf>
    <xf numFmtId="0" fontId="23" fillId="0" borderId="45" xfId="0" applyFont="1" applyBorder="1" applyAlignment="1">
      <alignment horizontal="left" vertical="center" wrapText="1"/>
    </xf>
    <xf numFmtId="0" fontId="23" fillId="0" borderId="28" xfId="0" applyFont="1" applyBorder="1" applyAlignment="1">
      <alignment horizontal="left" vertical="center" wrapText="1"/>
    </xf>
    <xf numFmtId="0" fontId="31" fillId="0" borderId="115" xfId="0" applyFont="1" applyBorder="1" applyAlignment="1">
      <alignment horizontal="center" vertical="center" wrapText="1"/>
    </xf>
    <xf numFmtId="0" fontId="31" fillId="0" borderId="116" xfId="0" applyFont="1" applyBorder="1" applyAlignment="1">
      <alignment horizontal="center" vertical="center" wrapText="1"/>
    </xf>
    <xf numFmtId="0" fontId="31" fillId="0" borderId="117" xfId="0" applyFont="1" applyBorder="1" applyAlignment="1">
      <alignment horizontal="center" vertical="center" wrapText="1"/>
    </xf>
    <xf numFmtId="0" fontId="31" fillId="0" borderId="115" xfId="0" applyFont="1" applyBorder="1" applyAlignment="1">
      <alignment horizontal="left" vertical="center" wrapText="1" indent="3"/>
    </xf>
    <xf numFmtId="0" fontId="31" fillId="0" borderId="116" xfId="0" applyFont="1" applyBorder="1" applyAlignment="1">
      <alignment horizontal="left" vertical="center" wrapText="1" indent="3"/>
    </xf>
    <xf numFmtId="0" fontId="31" fillId="0" borderId="117" xfId="0" applyFont="1" applyBorder="1" applyAlignment="1">
      <alignment horizontal="left" vertical="center" wrapText="1" indent="3"/>
    </xf>
    <xf numFmtId="0" fontId="24" fillId="34" borderId="45" xfId="0" applyFont="1" applyFill="1" applyBorder="1" applyAlignment="1">
      <alignment vertical="top" wrapText="1"/>
    </xf>
    <xf numFmtId="0" fontId="24" fillId="34" borderId="27" xfId="0" applyFont="1" applyFill="1" applyBorder="1" applyAlignment="1">
      <alignment vertical="top" wrapText="1"/>
    </xf>
    <xf numFmtId="0" fontId="24" fillId="34" borderId="28" xfId="0" applyFont="1" applyFill="1" applyBorder="1" applyAlignment="1">
      <alignment vertical="top" wrapText="1"/>
    </xf>
    <xf numFmtId="0" fontId="29" fillId="0" borderId="0" xfId="0" applyFont="1" applyAlignment="1">
      <alignment horizontal="center" vertical="center"/>
    </xf>
    <xf numFmtId="0" fontId="24" fillId="0" borderId="0" xfId="0" applyFont="1" applyAlignment="1">
      <alignment horizontal="right" vertical="center" wrapText="1"/>
    </xf>
    <xf numFmtId="0" fontId="24" fillId="0" borderId="0" xfId="0" applyFont="1" applyAlignment="1">
      <alignment horizontal="right" vertical="center"/>
    </xf>
    <xf numFmtId="0" fontId="30" fillId="0" borderId="18" xfId="0" applyFont="1" applyBorder="1" applyAlignment="1">
      <alignment horizontal="center" vertical="center"/>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保費負擔表-80200" xfId="34"/>
    <cellStyle name="一般_職業工人分擔表" xfId="35"/>
    <cellStyle name="Comma" xfId="36"/>
    <cellStyle name="Comma [0]" xfId="37"/>
    <cellStyle name="千分位[0]_保費負擔表-8020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xdr:col>
      <xdr:colOff>9525</xdr:colOff>
      <xdr:row>5</xdr:row>
      <xdr:rowOff>9525</xdr:rowOff>
    </xdr:to>
    <xdr:sp>
      <xdr:nvSpPr>
        <xdr:cNvPr id="1" name="Line 1"/>
        <xdr:cNvSpPr>
          <a:spLocks/>
        </xdr:cNvSpPr>
      </xdr:nvSpPr>
      <xdr:spPr>
        <a:xfrm>
          <a:off x="28575" y="542925"/>
          <a:ext cx="657225" cy="44767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0</xdr:col>
      <xdr:colOff>200025</xdr:colOff>
      <xdr:row>2</xdr:row>
      <xdr:rowOff>9525</xdr:rowOff>
    </xdr:from>
    <xdr:ext cx="561975" cy="161925"/>
    <xdr:sp>
      <xdr:nvSpPr>
        <xdr:cNvPr id="2" name="Text Box 2"/>
        <xdr:cNvSpPr txBox="1">
          <a:spLocks noChangeArrowheads="1"/>
        </xdr:cNvSpPr>
      </xdr:nvSpPr>
      <xdr:spPr>
        <a:xfrm>
          <a:off x="200025" y="533400"/>
          <a:ext cx="561975" cy="161925"/>
        </a:xfrm>
        <a:prstGeom prst="rect">
          <a:avLst/>
        </a:prstGeom>
        <a:noFill/>
        <a:ln w="9525" cmpd="sng">
          <a:noFill/>
        </a:ln>
      </xdr:spPr>
      <xdr:txBody>
        <a:bodyPr vertOverflow="clip" wrap="square" lIns="27432" tIns="27432" rIns="0" bIns="0"/>
        <a:p>
          <a:pPr algn="l">
            <a:defRPr/>
          </a:pPr>
          <a:r>
            <a:rPr lang="en-US" cap="none" sz="800" b="0" i="0" u="none" baseline="0">
              <a:solidFill>
                <a:srgbClr val="0000FF"/>
              </a:solidFill>
            </a:rPr>
            <a:t>投保薪資</a:t>
          </a:r>
        </a:p>
      </xdr:txBody>
    </xdr:sp>
    <xdr:clientData/>
  </xdr:oneCellAnchor>
  <xdr:oneCellAnchor>
    <xdr:from>
      <xdr:col>0</xdr:col>
      <xdr:colOff>0</xdr:colOff>
      <xdr:row>4</xdr:row>
      <xdr:rowOff>0</xdr:rowOff>
    </xdr:from>
    <xdr:ext cx="485775" cy="171450"/>
    <xdr:sp>
      <xdr:nvSpPr>
        <xdr:cNvPr id="3" name="Text Box 3"/>
        <xdr:cNvSpPr txBox="1">
          <a:spLocks noChangeArrowheads="1"/>
        </xdr:cNvSpPr>
      </xdr:nvSpPr>
      <xdr:spPr>
        <a:xfrm>
          <a:off x="0" y="828675"/>
          <a:ext cx="485775" cy="171450"/>
        </a:xfrm>
        <a:prstGeom prst="rect">
          <a:avLst/>
        </a:prstGeom>
        <a:noFill/>
        <a:ln w="9525" cmpd="sng">
          <a:noFill/>
        </a:ln>
      </xdr:spPr>
      <xdr:txBody>
        <a:bodyPr vertOverflow="clip" wrap="square" lIns="18288" tIns="27432" rIns="0" bIns="0">
          <a:spAutoFit/>
        </a:bodyPr>
        <a:p>
          <a:pPr algn="l">
            <a:defRPr/>
          </a:pPr>
          <a:r>
            <a:rPr lang="en-US" cap="none" sz="800" b="0" i="0" u="none" baseline="0">
              <a:solidFill>
                <a:srgbClr val="0000FF"/>
              </a:solidFill>
            </a:rPr>
            <a:t>投保日數</a:t>
          </a:r>
        </a:p>
      </xdr:txBody>
    </xdr:sp>
    <xdr:clientData/>
  </xdr:oneCellAnchor>
  <xdr:twoCellAnchor>
    <xdr:from>
      <xdr:col>0</xdr:col>
      <xdr:colOff>28575</xdr:colOff>
      <xdr:row>36</xdr:row>
      <xdr:rowOff>19050</xdr:rowOff>
    </xdr:from>
    <xdr:to>
      <xdr:col>1</xdr:col>
      <xdr:colOff>9525</xdr:colOff>
      <xdr:row>39</xdr:row>
      <xdr:rowOff>9525</xdr:rowOff>
    </xdr:to>
    <xdr:sp>
      <xdr:nvSpPr>
        <xdr:cNvPr id="4" name="Line 4"/>
        <xdr:cNvSpPr>
          <a:spLocks/>
        </xdr:cNvSpPr>
      </xdr:nvSpPr>
      <xdr:spPr>
        <a:xfrm>
          <a:off x="28575" y="5038725"/>
          <a:ext cx="657225" cy="44767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0</xdr:col>
      <xdr:colOff>190500</xdr:colOff>
      <xdr:row>36</xdr:row>
      <xdr:rowOff>9525</xdr:rowOff>
    </xdr:from>
    <xdr:ext cx="485775" cy="161925"/>
    <xdr:sp>
      <xdr:nvSpPr>
        <xdr:cNvPr id="5" name="Text Box 5"/>
        <xdr:cNvSpPr txBox="1">
          <a:spLocks noChangeArrowheads="1"/>
        </xdr:cNvSpPr>
      </xdr:nvSpPr>
      <xdr:spPr>
        <a:xfrm>
          <a:off x="190500" y="5029200"/>
          <a:ext cx="485775" cy="161925"/>
        </a:xfrm>
        <a:prstGeom prst="rect">
          <a:avLst/>
        </a:prstGeom>
        <a:noFill/>
        <a:ln w="9525" cmpd="sng">
          <a:noFill/>
        </a:ln>
      </xdr:spPr>
      <xdr:txBody>
        <a:bodyPr vertOverflow="clip" wrap="square" lIns="27432" tIns="27432" rIns="0" bIns="0"/>
        <a:p>
          <a:pPr algn="l">
            <a:defRPr/>
          </a:pPr>
          <a:r>
            <a:rPr lang="en-US" cap="none" sz="800" b="0" i="0" u="none" baseline="0">
              <a:solidFill>
                <a:srgbClr val="0000FF"/>
              </a:solidFill>
            </a:rPr>
            <a:t>投保薪資</a:t>
          </a:r>
        </a:p>
      </xdr:txBody>
    </xdr:sp>
    <xdr:clientData/>
  </xdr:oneCellAnchor>
  <xdr:oneCellAnchor>
    <xdr:from>
      <xdr:col>0</xdr:col>
      <xdr:colOff>0</xdr:colOff>
      <xdr:row>38</xdr:row>
      <xdr:rowOff>0</xdr:rowOff>
    </xdr:from>
    <xdr:ext cx="485775" cy="171450"/>
    <xdr:sp>
      <xdr:nvSpPr>
        <xdr:cNvPr id="6" name="Text Box 6"/>
        <xdr:cNvSpPr txBox="1">
          <a:spLocks noChangeArrowheads="1"/>
        </xdr:cNvSpPr>
      </xdr:nvSpPr>
      <xdr:spPr>
        <a:xfrm>
          <a:off x="0" y="5324475"/>
          <a:ext cx="485775" cy="171450"/>
        </a:xfrm>
        <a:prstGeom prst="rect">
          <a:avLst/>
        </a:prstGeom>
        <a:noFill/>
        <a:ln w="9525" cmpd="sng">
          <a:noFill/>
        </a:ln>
      </xdr:spPr>
      <xdr:txBody>
        <a:bodyPr vertOverflow="clip" wrap="square" lIns="18288" tIns="27432" rIns="0" bIns="0">
          <a:spAutoFit/>
        </a:bodyPr>
        <a:p>
          <a:pPr algn="l">
            <a:defRPr/>
          </a:pPr>
          <a:r>
            <a:rPr lang="en-US" cap="none" sz="800" b="0" i="0" u="none" baseline="0">
              <a:solidFill>
                <a:srgbClr val="0000FF"/>
              </a:solidFill>
            </a:rPr>
            <a:t>投保日數</a:t>
          </a:r>
        </a:p>
      </xdr:txBody>
    </xdr:sp>
    <xdr:clientData/>
  </xdr:oneCellAnchor>
  <xdr:twoCellAnchor>
    <xdr:from>
      <xdr:col>0</xdr:col>
      <xdr:colOff>9525</xdr:colOff>
      <xdr:row>2</xdr:row>
      <xdr:rowOff>9525</xdr:rowOff>
    </xdr:from>
    <xdr:to>
      <xdr:col>1</xdr:col>
      <xdr:colOff>9525</xdr:colOff>
      <xdr:row>5</xdr:row>
      <xdr:rowOff>9525</xdr:rowOff>
    </xdr:to>
    <xdr:sp>
      <xdr:nvSpPr>
        <xdr:cNvPr id="7" name="Line 1"/>
        <xdr:cNvSpPr>
          <a:spLocks/>
        </xdr:cNvSpPr>
      </xdr:nvSpPr>
      <xdr:spPr>
        <a:xfrm>
          <a:off x="9525" y="533400"/>
          <a:ext cx="676275" cy="45720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0</xdr:col>
      <xdr:colOff>200025</xdr:colOff>
      <xdr:row>2</xdr:row>
      <xdr:rowOff>9525</xdr:rowOff>
    </xdr:from>
    <xdr:ext cx="561975" cy="161925"/>
    <xdr:sp>
      <xdr:nvSpPr>
        <xdr:cNvPr id="8" name="Text Box 2"/>
        <xdr:cNvSpPr txBox="1">
          <a:spLocks noChangeArrowheads="1"/>
        </xdr:cNvSpPr>
      </xdr:nvSpPr>
      <xdr:spPr>
        <a:xfrm>
          <a:off x="200025" y="533400"/>
          <a:ext cx="561975" cy="161925"/>
        </a:xfrm>
        <a:prstGeom prst="rect">
          <a:avLst/>
        </a:prstGeom>
        <a:noFill/>
        <a:ln w="9525" cmpd="sng">
          <a:noFill/>
        </a:ln>
      </xdr:spPr>
      <xdr:txBody>
        <a:bodyPr vertOverflow="clip" wrap="square" lIns="27432" tIns="27432" rIns="0" bIns="0"/>
        <a:p>
          <a:pPr algn="l">
            <a:defRPr/>
          </a:pPr>
          <a:r>
            <a:rPr lang="en-US" cap="none" sz="800" b="0" i="0" u="none" baseline="0">
              <a:solidFill>
                <a:srgbClr val="0000FF"/>
              </a:solidFill>
            </a:rPr>
            <a:t>投保薪資</a:t>
          </a:r>
        </a:p>
      </xdr:txBody>
    </xdr:sp>
    <xdr:clientData/>
  </xdr:oneCellAnchor>
  <xdr:oneCellAnchor>
    <xdr:from>
      <xdr:col>0</xdr:col>
      <xdr:colOff>0</xdr:colOff>
      <xdr:row>4</xdr:row>
      <xdr:rowOff>0</xdr:rowOff>
    </xdr:from>
    <xdr:ext cx="485775" cy="171450"/>
    <xdr:sp>
      <xdr:nvSpPr>
        <xdr:cNvPr id="9" name="Text Box 3"/>
        <xdr:cNvSpPr txBox="1">
          <a:spLocks noChangeArrowheads="1"/>
        </xdr:cNvSpPr>
      </xdr:nvSpPr>
      <xdr:spPr>
        <a:xfrm>
          <a:off x="0" y="828675"/>
          <a:ext cx="485775" cy="171450"/>
        </a:xfrm>
        <a:prstGeom prst="rect">
          <a:avLst/>
        </a:prstGeom>
        <a:noFill/>
        <a:ln w="9525" cmpd="sng">
          <a:noFill/>
        </a:ln>
      </xdr:spPr>
      <xdr:txBody>
        <a:bodyPr vertOverflow="clip" wrap="square" lIns="18288" tIns="27432" rIns="0" bIns="0">
          <a:spAutoFit/>
        </a:bodyPr>
        <a:p>
          <a:pPr algn="l">
            <a:defRPr/>
          </a:pPr>
          <a:r>
            <a:rPr lang="en-US" cap="none" sz="800" b="0" i="0" u="none" baseline="0">
              <a:solidFill>
                <a:srgbClr val="0000FF"/>
              </a:solidFill>
            </a:rPr>
            <a:t>投保日數</a:t>
          </a:r>
        </a:p>
      </xdr:txBody>
    </xdr:sp>
    <xdr:clientData/>
  </xdr:oneCellAnchor>
  <xdr:twoCellAnchor>
    <xdr:from>
      <xdr:col>0</xdr:col>
      <xdr:colOff>0</xdr:colOff>
      <xdr:row>36</xdr:row>
      <xdr:rowOff>9525</xdr:rowOff>
    </xdr:from>
    <xdr:to>
      <xdr:col>1</xdr:col>
      <xdr:colOff>9525</xdr:colOff>
      <xdr:row>39</xdr:row>
      <xdr:rowOff>9525</xdr:rowOff>
    </xdr:to>
    <xdr:sp>
      <xdr:nvSpPr>
        <xdr:cNvPr id="10" name="Line 4"/>
        <xdr:cNvSpPr>
          <a:spLocks/>
        </xdr:cNvSpPr>
      </xdr:nvSpPr>
      <xdr:spPr>
        <a:xfrm>
          <a:off x="0" y="5029200"/>
          <a:ext cx="685800" cy="45720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0</xdr:col>
      <xdr:colOff>190500</xdr:colOff>
      <xdr:row>36</xdr:row>
      <xdr:rowOff>9525</xdr:rowOff>
    </xdr:from>
    <xdr:ext cx="485775" cy="161925"/>
    <xdr:sp>
      <xdr:nvSpPr>
        <xdr:cNvPr id="11" name="Text Box 5"/>
        <xdr:cNvSpPr txBox="1">
          <a:spLocks noChangeArrowheads="1"/>
        </xdr:cNvSpPr>
      </xdr:nvSpPr>
      <xdr:spPr>
        <a:xfrm>
          <a:off x="190500" y="5029200"/>
          <a:ext cx="485775" cy="161925"/>
        </a:xfrm>
        <a:prstGeom prst="rect">
          <a:avLst/>
        </a:prstGeom>
        <a:noFill/>
        <a:ln w="9525" cmpd="sng">
          <a:noFill/>
        </a:ln>
      </xdr:spPr>
      <xdr:txBody>
        <a:bodyPr vertOverflow="clip" wrap="square" lIns="27432" tIns="27432" rIns="0" bIns="0"/>
        <a:p>
          <a:pPr algn="l">
            <a:defRPr/>
          </a:pPr>
          <a:r>
            <a:rPr lang="en-US" cap="none" sz="800" b="0" i="0" u="none" baseline="0">
              <a:solidFill>
                <a:srgbClr val="0000FF"/>
              </a:solidFill>
            </a:rPr>
            <a:t>投保薪資</a:t>
          </a:r>
        </a:p>
      </xdr:txBody>
    </xdr:sp>
    <xdr:clientData/>
  </xdr:oneCellAnchor>
  <xdr:oneCellAnchor>
    <xdr:from>
      <xdr:col>0</xdr:col>
      <xdr:colOff>0</xdr:colOff>
      <xdr:row>38</xdr:row>
      <xdr:rowOff>0</xdr:rowOff>
    </xdr:from>
    <xdr:ext cx="485775" cy="171450"/>
    <xdr:sp>
      <xdr:nvSpPr>
        <xdr:cNvPr id="12" name="Text Box 6"/>
        <xdr:cNvSpPr txBox="1">
          <a:spLocks noChangeArrowheads="1"/>
        </xdr:cNvSpPr>
      </xdr:nvSpPr>
      <xdr:spPr>
        <a:xfrm>
          <a:off x="0" y="5324475"/>
          <a:ext cx="485775" cy="171450"/>
        </a:xfrm>
        <a:prstGeom prst="rect">
          <a:avLst/>
        </a:prstGeom>
        <a:noFill/>
        <a:ln w="9525" cmpd="sng">
          <a:noFill/>
        </a:ln>
      </xdr:spPr>
      <xdr:txBody>
        <a:bodyPr vertOverflow="clip" wrap="square" lIns="18288" tIns="27432" rIns="0" bIns="0">
          <a:spAutoFit/>
        </a:bodyPr>
        <a:p>
          <a:pPr algn="l">
            <a:defRPr/>
          </a:pPr>
          <a:r>
            <a:rPr lang="en-US" cap="none" sz="800" b="0" i="0" u="none" baseline="0">
              <a:solidFill>
                <a:srgbClr val="0000FF"/>
              </a:solidFill>
            </a:rPr>
            <a:t>投保日數</a:t>
          </a:r>
        </a:p>
      </xdr:txBody>
    </xdr:sp>
    <xdr:clientData/>
  </xdr:oneCellAnchor>
  <xdr:twoCellAnchor>
    <xdr:from>
      <xdr:col>0</xdr:col>
      <xdr:colOff>9525</xdr:colOff>
      <xdr:row>2</xdr:row>
      <xdr:rowOff>9525</xdr:rowOff>
    </xdr:from>
    <xdr:to>
      <xdr:col>1</xdr:col>
      <xdr:colOff>9525</xdr:colOff>
      <xdr:row>5</xdr:row>
      <xdr:rowOff>9525</xdr:rowOff>
    </xdr:to>
    <xdr:sp>
      <xdr:nvSpPr>
        <xdr:cNvPr id="13" name="Line 1"/>
        <xdr:cNvSpPr>
          <a:spLocks/>
        </xdr:cNvSpPr>
      </xdr:nvSpPr>
      <xdr:spPr>
        <a:xfrm>
          <a:off x="9525" y="533400"/>
          <a:ext cx="676275" cy="45720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0</xdr:col>
      <xdr:colOff>200025</xdr:colOff>
      <xdr:row>2</xdr:row>
      <xdr:rowOff>9525</xdr:rowOff>
    </xdr:from>
    <xdr:ext cx="561975" cy="161925"/>
    <xdr:sp>
      <xdr:nvSpPr>
        <xdr:cNvPr id="14" name="Text Box 2"/>
        <xdr:cNvSpPr txBox="1">
          <a:spLocks noChangeArrowheads="1"/>
        </xdr:cNvSpPr>
      </xdr:nvSpPr>
      <xdr:spPr>
        <a:xfrm>
          <a:off x="200025" y="533400"/>
          <a:ext cx="561975" cy="161925"/>
        </a:xfrm>
        <a:prstGeom prst="rect">
          <a:avLst/>
        </a:prstGeom>
        <a:noFill/>
        <a:ln w="9525" cmpd="sng">
          <a:noFill/>
        </a:ln>
      </xdr:spPr>
      <xdr:txBody>
        <a:bodyPr vertOverflow="clip" wrap="square" lIns="27432" tIns="27432" rIns="0" bIns="0"/>
        <a:p>
          <a:pPr algn="l">
            <a:defRPr/>
          </a:pPr>
          <a:r>
            <a:rPr lang="en-US" cap="none" sz="800" b="0" i="0" u="none" baseline="0">
              <a:solidFill>
                <a:srgbClr val="0000FF"/>
              </a:solidFill>
            </a:rPr>
            <a:t>投保薪資</a:t>
          </a:r>
        </a:p>
      </xdr:txBody>
    </xdr:sp>
    <xdr:clientData/>
  </xdr:oneCellAnchor>
  <xdr:oneCellAnchor>
    <xdr:from>
      <xdr:col>0</xdr:col>
      <xdr:colOff>0</xdr:colOff>
      <xdr:row>4</xdr:row>
      <xdr:rowOff>0</xdr:rowOff>
    </xdr:from>
    <xdr:ext cx="485775" cy="171450"/>
    <xdr:sp>
      <xdr:nvSpPr>
        <xdr:cNvPr id="15" name="Text Box 3"/>
        <xdr:cNvSpPr txBox="1">
          <a:spLocks noChangeArrowheads="1"/>
        </xdr:cNvSpPr>
      </xdr:nvSpPr>
      <xdr:spPr>
        <a:xfrm>
          <a:off x="0" y="828675"/>
          <a:ext cx="485775" cy="171450"/>
        </a:xfrm>
        <a:prstGeom prst="rect">
          <a:avLst/>
        </a:prstGeom>
        <a:noFill/>
        <a:ln w="9525" cmpd="sng">
          <a:noFill/>
        </a:ln>
      </xdr:spPr>
      <xdr:txBody>
        <a:bodyPr vertOverflow="clip" wrap="square" lIns="18288" tIns="27432" rIns="0" bIns="0">
          <a:spAutoFit/>
        </a:bodyPr>
        <a:p>
          <a:pPr algn="l">
            <a:defRPr/>
          </a:pPr>
          <a:r>
            <a:rPr lang="en-US" cap="none" sz="800" b="0" i="0" u="none" baseline="0">
              <a:solidFill>
                <a:srgbClr val="0000FF"/>
              </a:solidFill>
            </a:rPr>
            <a:t>投保日數</a:t>
          </a:r>
        </a:p>
      </xdr:txBody>
    </xdr:sp>
    <xdr:clientData/>
  </xdr:oneCellAnchor>
  <xdr:twoCellAnchor>
    <xdr:from>
      <xdr:col>0</xdr:col>
      <xdr:colOff>0</xdr:colOff>
      <xdr:row>36</xdr:row>
      <xdr:rowOff>9525</xdr:rowOff>
    </xdr:from>
    <xdr:to>
      <xdr:col>1</xdr:col>
      <xdr:colOff>9525</xdr:colOff>
      <xdr:row>39</xdr:row>
      <xdr:rowOff>9525</xdr:rowOff>
    </xdr:to>
    <xdr:sp>
      <xdr:nvSpPr>
        <xdr:cNvPr id="16" name="Line 4"/>
        <xdr:cNvSpPr>
          <a:spLocks/>
        </xdr:cNvSpPr>
      </xdr:nvSpPr>
      <xdr:spPr>
        <a:xfrm>
          <a:off x="0" y="5029200"/>
          <a:ext cx="685800" cy="45720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0</xdr:col>
      <xdr:colOff>190500</xdr:colOff>
      <xdr:row>36</xdr:row>
      <xdr:rowOff>9525</xdr:rowOff>
    </xdr:from>
    <xdr:ext cx="485775" cy="161925"/>
    <xdr:sp>
      <xdr:nvSpPr>
        <xdr:cNvPr id="17" name="Text Box 5"/>
        <xdr:cNvSpPr txBox="1">
          <a:spLocks noChangeArrowheads="1"/>
        </xdr:cNvSpPr>
      </xdr:nvSpPr>
      <xdr:spPr>
        <a:xfrm>
          <a:off x="190500" y="5029200"/>
          <a:ext cx="485775" cy="161925"/>
        </a:xfrm>
        <a:prstGeom prst="rect">
          <a:avLst/>
        </a:prstGeom>
        <a:noFill/>
        <a:ln w="9525" cmpd="sng">
          <a:noFill/>
        </a:ln>
      </xdr:spPr>
      <xdr:txBody>
        <a:bodyPr vertOverflow="clip" wrap="square" lIns="27432" tIns="27432" rIns="0" bIns="0"/>
        <a:p>
          <a:pPr algn="l">
            <a:defRPr/>
          </a:pPr>
          <a:r>
            <a:rPr lang="en-US" cap="none" sz="800" b="0" i="0" u="none" baseline="0">
              <a:solidFill>
                <a:srgbClr val="0000FF"/>
              </a:solidFill>
            </a:rPr>
            <a:t>投保薪資</a:t>
          </a:r>
        </a:p>
      </xdr:txBody>
    </xdr:sp>
    <xdr:clientData/>
  </xdr:oneCellAnchor>
  <xdr:oneCellAnchor>
    <xdr:from>
      <xdr:col>0</xdr:col>
      <xdr:colOff>0</xdr:colOff>
      <xdr:row>38</xdr:row>
      <xdr:rowOff>0</xdr:rowOff>
    </xdr:from>
    <xdr:ext cx="485775" cy="171450"/>
    <xdr:sp>
      <xdr:nvSpPr>
        <xdr:cNvPr id="18" name="Text Box 6"/>
        <xdr:cNvSpPr txBox="1">
          <a:spLocks noChangeArrowheads="1"/>
        </xdr:cNvSpPr>
      </xdr:nvSpPr>
      <xdr:spPr>
        <a:xfrm>
          <a:off x="0" y="5324475"/>
          <a:ext cx="485775" cy="171450"/>
        </a:xfrm>
        <a:prstGeom prst="rect">
          <a:avLst/>
        </a:prstGeom>
        <a:noFill/>
        <a:ln w="9525" cmpd="sng">
          <a:noFill/>
        </a:ln>
      </xdr:spPr>
      <xdr:txBody>
        <a:bodyPr vertOverflow="clip" wrap="square" lIns="18288" tIns="27432" rIns="0" bIns="0">
          <a:spAutoFit/>
        </a:bodyPr>
        <a:p>
          <a:pPr algn="l">
            <a:defRPr/>
          </a:pPr>
          <a:r>
            <a:rPr lang="en-US" cap="none" sz="800" b="0" i="0" u="none" baseline="0">
              <a:solidFill>
                <a:srgbClr val="0000FF"/>
              </a:solidFill>
            </a:rPr>
            <a:t>投保日數</a:t>
          </a:r>
        </a:p>
      </xdr:txBody>
    </xdr:sp>
    <xdr:clientData/>
  </xdr:oneCellAnchor>
  <xdr:twoCellAnchor>
    <xdr:from>
      <xdr:col>0</xdr:col>
      <xdr:colOff>9525</xdr:colOff>
      <xdr:row>2</xdr:row>
      <xdr:rowOff>9525</xdr:rowOff>
    </xdr:from>
    <xdr:to>
      <xdr:col>1</xdr:col>
      <xdr:colOff>9525</xdr:colOff>
      <xdr:row>5</xdr:row>
      <xdr:rowOff>9525</xdr:rowOff>
    </xdr:to>
    <xdr:sp>
      <xdr:nvSpPr>
        <xdr:cNvPr id="19" name="Line 1"/>
        <xdr:cNvSpPr>
          <a:spLocks/>
        </xdr:cNvSpPr>
      </xdr:nvSpPr>
      <xdr:spPr>
        <a:xfrm>
          <a:off x="9525" y="533400"/>
          <a:ext cx="676275" cy="45720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0</xdr:col>
      <xdr:colOff>200025</xdr:colOff>
      <xdr:row>2</xdr:row>
      <xdr:rowOff>9525</xdr:rowOff>
    </xdr:from>
    <xdr:ext cx="561975" cy="161925"/>
    <xdr:sp>
      <xdr:nvSpPr>
        <xdr:cNvPr id="20" name="Text Box 2"/>
        <xdr:cNvSpPr txBox="1">
          <a:spLocks noChangeArrowheads="1"/>
        </xdr:cNvSpPr>
      </xdr:nvSpPr>
      <xdr:spPr>
        <a:xfrm>
          <a:off x="200025" y="533400"/>
          <a:ext cx="561975" cy="161925"/>
        </a:xfrm>
        <a:prstGeom prst="rect">
          <a:avLst/>
        </a:prstGeom>
        <a:noFill/>
        <a:ln w="9525" cmpd="sng">
          <a:noFill/>
        </a:ln>
      </xdr:spPr>
      <xdr:txBody>
        <a:bodyPr vertOverflow="clip" wrap="square" lIns="27432" tIns="27432" rIns="0" bIns="0"/>
        <a:p>
          <a:pPr algn="l">
            <a:defRPr/>
          </a:pPr>
          <a:r>
            <a:rPr lang="en-US" cap="none" sz="800" b="0" i="0" u="none" baseline="0">
              <a:solidFill>
                <a:srgbClr val="0000FF"/>
              </a:solidFill>
            </a:rPr>
            <a:t>投保薪資</a:t>
          </a:r>
        </a:p>
      </xdr:txBody>
    </xdr:sp>
    <xdr:clientData/>
  </xdr:oneCellAnchor>
  <xdr:oneCellAnchor>
    <xdr:from>
      <xdr:col>0</xdr:col>
      <xdr:colOff>0</xdr:colOff>
      <xdr:row>4</xdr:row>
      <xdr:rowOff>0</xdr:rowOff>
    </xdr:from>
    <xdr:ext cx="485775" cy="171450"/>
    <xdr:sp>
      <xdr:nvSpPr>
        <xdr:cNvPr id="21" name="Text Box 3"/>
        <xdr:cNvSpPr txBox="1">
          <a:spLocks noChangeArrowheads="1"/>
        </xdr:cNvSpPr>
      </xdr:nvSpPr>
      <xdr:spPr>
        <a:xfrm>
          <a:off x="0" y="828675"/>
          <a:ext cx="485775" cy="171450"/>
        </a:xfrm>
        <a:prstGeom prst="rect">
          <a:avLst/>
        </a:prstGeom>
        <a:noFill/>
        <a:ln w="9525" cmpd="sng">
          <a:noFill/>
        </a:ln>
      </xdr:spPr>
      <xdr:txBody>
        <a:bodyPr vertOverflow="clip" wrap="square" lIns="18288" tIns="27432" rIns="0" bIns="0">
          <a:spAutoFit/>
        </a:bodyPr>
        <a:p>
          <a:pPr algn="l">
            <a:defRPr/>
          </a:pPr>
          <a:r>
            <a:rPr lang="en-US" cap="none" sz="800" b="0" i="0" u="none" baseline="0">
              <a:solidFill>
                <a:srgbClr val="0000FF"/>
              </a:solidFill>
            </a:rPr>
            <a:t>投保日數</a:t>
          </a:r>
        </a:p>
      </xdr:txBody>
    </xdr:sp>
    <xdr:clientData/>
  </xdr:oneCellAnchor>
  <xdr:twoCellAnchor>
    <xdr:from>
      <xdr:col>0</xdr:col>
      <xdr:colOff>0</xdr:colOff>
      <xdr:row>36</xdr:row>
      <xdr:rowOff>9525</xdr:rowOff>
    </xdr:from>
    <xdr:to>
      <xdr:col>1</xdr:col>
      <xdr:colOff>9525</xdr:colOff>
      <xdr:row>39</xdr:row>
      <xdr:rowOff>9525</xdr:rowOff>
    </xdr:to>
    <xdr:sp>
      <xdr:nvSpPr>
        <xdr:cNvPr id="22" name="Line 4"/>
        <xdr:cNvSpPr>
          <a:spLocks/>
        </xdr:cNvSpPr>
      </xdr:nvSpPr>
      <xdr:spPr>
        <a:xfrm>
          <a:off x="0" y="5029200"/>
          <a:ext cx="685800" cy="45720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0</xdr:col>
      <xdr:colOff>190500</xdr:colOff>
      <xdr:row>36</xdr:row>
      <xdr:rowOff>9525</xdr:rowOff>
    </xdr:from>
    <xdr:ext cx="485775" cy="161925"/>
    <xdr:sp>
      <xdr:nvSpPr>
        <xdr:cNvPr id="23" name="Text Box 5"/>
        <xdr:cNvSpPr txBox="1">
          <a:spLocks noChangeArrowheads="1"/>
        </xdr:cNvSpPr>
      </xdr:nvSpPr>
      <xdr:spPr>
        <a:xfrm>
          <a:off x="190500" y="5029200"/>
          <a:ext cx="485775" cy="161925"/>
        </a:xfrm>
        <a:prstGeom prst="rect">
          <a:avLst/>
        </a:prstGeom>
        <a:noFill/>
        <a:ln w="9525" cmpd="sng">
          <a:noFill/>
        </a:ln>
      </xdr:spPr>
      <xdr:txBody>
        <a:bodyPr vertOverflow="clip" wrap="square" lIns="27432" tIns="27432" rIns="0" bIns="0"/>
        <a:p>
          <a:pPr algn="l">
            <a:defRPr/>
          </a:pPr>
          <a:r>
            <a:rPr lang="en-US" cap="none" sz="800" b="0" i="0" u="none" baseline="0">
              <a:solidFill>
                <a:srgbClr val="0000FF"/>
              </a:solidFill>
            </a:rPr>
            <a:t>投保薪資</a:t>
          </a:r>
        </a:p>
      </xdr:txBody>
    </xdr:sp>
    <xdr:clientData/>
  </xdr:oneCellAnchor>
  <xdr:oneCellAnchor>
    <xdr:from>
      <xdr:col>0</xdr:col>
      <xdr:colOff>0</xdr:colOff>
      <xdr:row>38</xdr:row>
      <xdr:rowOff>0</xdr:rowOff>
    </xdr:from>
    <xdr:ext cx="485775" cy="171450"/>
    <xdr:sp>
      <xdr:nvSpPr>
        <xdr:cNvPr id="24" name="Text Box 6"/>
        <xdr:cNvSpPr txBox="1">
          <a:spLocks noChangeArrowheads="1"/>
        </xdr:cNvSpPr>
      </xdr:nvSpPr>
      <xdr:spPr>
        <a:xfrm>
          <a:off x="0" y="5324475"/>
          <a:ext cx="485775" cy="171450"/>
        </a:xfrm>
        <a:prstGeom prst="rect">
          <a:avLst/>
        </a:prstGeom>
        <a:noFill/>
        <a:ln w="9525" cmpd="sng">
          <a:noFill/>
        </a:ln>
      </xdr:spPr>
      <xdr:txBody>
        <a:bodyPr vertOverflow="clip" wrap="square" lIns="18288" tIns="27432" rIns="0" bIns="0">
          <a:spAutoFit/>
        </a:bodyPr>
        <a:p>
          <a:pPr algn="l">
            <a:defRPr/>
          </a:pPr>
          <a:r>
            <a:rPr lang="en-US" cap="none" sz="800" b="0" i="0" u="none" baseline="0">
              <a:solidFill>
                <a:srgbClr val="0000FF"/>
              </a:solidFill>
            </a:rPr>
            <a:t>投保日數</a:t>
          </a:r>
        </a:p>
      </xdr:txBody>
    </xdr:sp>
    <xdr:clientData/>
  </xdr:oneCellAnchor>
  <xdr:twoCellAnchor>
    <xdr:from>
      <xdr:col>0</xdr:col>
      <xdr:colOff>9525</xdr:colOff>
      <xdr:row>2</xdr:row>
      <xdr:rowOff>9525</xdr:rowOff>
    </xdr:from>
    <xdr:to>
      <xdr:col>1</xdr:col>
      <xdr:colOff>9525</xdr:colOff>
      <xdr:row>5</xdr:row>
      <xdr:rowOff>9525</xdr:rowOff>
    </xdr:to>
    <xdr:sp>
      <xdr:nvSpPr>
        <xdr:cNvPr id="25" name="Line 1"/>
        <xdr:cNvSpPr>
          <a:spLocks/>
        </xdr:cNvSpPr>
      </xdr:nvSpPr>
      <xdr:spPr>
        <a:xfrm>
          <a:off x="9525" y="533400"/>
          <a:ext cx="676275" cy="45720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0</xdr:col>
      <xdr:colOff>200025</xdr:colOff>
      <xdr:row>2</xdr:row>
      <xdr:rowOff>9525</xdr:rowOff>
    </xdr:from>
    <xdr:ext cx="561975" cy="161925"/>
    <xdr:sp>
      <xdr:nvSpPr>
        <xdr:cNvPr id="26" name="Text Box 2"/>
        <xdr:cNvSpPr txBox="1">
          <a:spLocks noChangeArrowheads="1"/>
        </xdr:cNvSpPr>
      </xdr:nvSpPr>
      <xdr:spPr>
        <a:xfrm>
          <a:off x="200025" y="533400"/>
          <a:ext cx="561975" cy="161925"/>
        </a:xfrm>
        <a:prstGeom prst="rect">
          <a:avLst/>
        </a:prstGeom>
        <a:noFill/>
        <a:ln w="9525" cmpd="sng">
          <a:noFill/>
        </a:ln>
      </xdr:spPr>
      <xdr:txBody>
        <a:bodyPr vertOverflow="clip" wrap="square" lIns="27432" tIns="27432" rIns="0" bIns="0"/>
        <a:p>
          <a:pPr algn="l">
            <a:defRPr/>
          </a:pPr>
          <a:r>
            <a:rPr lang="en-US" cap="none" sz="800" b="0" i="0" u="none" baseline="0">
              <a:solidFill>
                <a:srgbClr val="0000FF"/>
              </a:solidFill>
            </a:rPr>
            <a:t>投保薪資</a:t>
          </a:r>
        </a:p>
      </xdr:txBody>
    </xdr:sp>
    <xdr:clientData/>
  </xdr:oneCellAnchor>
  <xdr:oneCellAnchor>
    <xdr:from>
      <xdr:col>0</xdr:col>
      <xdr:colOff>0</xdr:colOff>
      <xdr:row>4</xdr:row>
      <xdr:rowOff>0</xdr:rowOff>
    </xdr:from>
    <xdr:ext cx="485775" cy="171450"/>
    <xdr:sp>
      <xdr:nvSpPr>
        <xdr:cNvPr id="27" name="Text Box 3"/>
        <xdr:cNvSpPr txBox="1">
          <a:spLocks noChangeArrowheads="1"/>
        </xdr:cNvSpPr>
      </xdr:nvSpPr>
      <xdr:spPr>
        <a:xfrm>
          <a:off x="0" y="828675"/>
          <a:ext cx="485775" cy="171450"/>
        </a:xfrm>
        <a:prstGeom prst="rect">
          <a:avLst/>
        </a:prstGeom>
        <a:noFill/>
        <a:ln w="9525" cmpd="sng">
          <a:noFill/>
        </a:ln>
      </xdr:spPr>
      <xdr:txBody>
        <a:bodyPr vertOverflow="clip" wrap="square" lIns="18288" tIns="27432" rIns="0" bIns="0">
          <a:spAutoFit/>
        </a:bodyPr>
        <a:p>
          <a:pPr algn="l">
            <a:defRPr/>
          </a:pPr>
          <a:r>
            <a:rPr lang="en-US" cap="none" sz="800" b="0" i="0" u="none" baseline="0">
              <a:solidFill>
                <a:srgbClr val="0000FF"/>
              </a:solidFill>
            </a:rPr>
            <a:t>投保日數</a:t>
          </a:r>
        </a:p>
      </xdr:txBody>
    </xdr:sp>
    <xdr:clientData/>
  </xdr:oneCellAnchor>
  <xdr:twoCellAnchor>
    <xdr:from>
      <xdr:col>0</xdr:col>
      <xdr:colOff>0</xdr:colOff>
      <xdr:row>36</xdr:row>
      <xdr:rowOff>9525</xdr:rowOff>
    </xdr:from>
    <xdr:to>
      <xdr:col>1</xdr:col>
      <xdr:colOff>9525</xdr:colOff>
      <xdr:row>39</xdr:row>
      <xdr:rowOff>9525</xdr:rowOff>
    </xdr:to>
    <xdr:sp>
      <xdr:nvSpPr>
        <xdr:cNvPr id="28" name="Line 4"/>
        <xdr:cNvSpPr>
          <a:spLocks/>
        </xdr:cNvSpPr>
      </xdr:nvSpPr>
      <xdr:spPr>
        <a:xfrm>
          <a:off x="0" y="5029200"/>
          <a:ext cx="685800" cy="45720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0</xdr:col>
      <xdr:colOff>190500</xdr:colOff>
      <xdr:row>36</xdr:row>
      <xdr:rowOff>9525</xdr:rowOff>
    </xdr:from>
    <xdr:ext cx="485775" cy="161925"/>
    <xdr:sp>
      <xdr:nvSpPr>
        <xdr:cNvPr id="29" name="Text Box 5"/>
        <xdr:cNvSpPr txBox="1">
          <a:spLocks noChangeArrowheads="1"/>
        </xdr:cNvSpPr>
      </xdr:nvSpPr>
      <xdr:spPr>
        <a:xfrm>
          <a:off x="190500" y="5029200"/>
          <a:ext cx="485775" cy="161925"/>
        </a:xfrm>
        <a:prstGeom prst="rect">
          <a:avLst/>
        </a:prstGeom>
        <a:noFill/>
        <a:ln w="9525" cmpd="sng">
          <a:noFill/>
        </a:ln>
      </xdr:spPr>
      <xdr:txBody>
        <a:bodyPr vertOverflow="clip" wrap="square" lIns="27432" tIns="27432" rIns="0" bIns="0"/>
        <a:p>
          <a:pPr algn="l">
            <a:defRPr/>
          </a:pPr>
          <a:r>
            <a:rPr lang="en-US" cap="none" sz="800" b="0" i="0" u="none" baseline="0">
              <a:solidFill>
                <a:srgbClr val="0000FF"/>
              </a:solidFill>
            </a:rPr>
            <a:t>投保薪資</a:t>
          </a:r>
        </a:p>
      </xdr:txBody>
    </xdr:sp>
    <xdr:clientData/>
  </xdr:oneCellAnchor>
  <xdr:oneCellAnchor>
    <xdr:from>
      <xdr:col>0</xdr:col>
      <xdr:colOff>0</xdr:colOff>
      <xdr:row>38</xdr:row>
      <xdr:rowOff>0</xdr:rowOff>
    </xdr:from>
    <xdr:ext cx="485775" cy="171450"/>
    <xdr:sp>
      <xdr:nvSpPr>
        <xdr:cNvPr id="30" name="Text Box 6"/>
        <xdr:cNvSpPr txBox="1">
          <a:spLocks noChangeArrowheads="1"/>
        </xdr:cNvSpPr>
      </xdr:nvSpPr>
      <xdr:spPr>
        <a:xfrm>
          <a:off x="0" y="5324475"/>
          <a:ext cx="485775" cy="171450"/>
        </a:xfrm>
        <a:prstGeom prst="rect">
          <a:avLst/>
        </a:prstGeom>
        <a:noFill/>
        <a:ln w="9525" cmpd="sng">
          <a:noFill/>
        </a:ln>
      </xdr:spPr>
      <xdr:txBody>
        <a:bodyPr vertOverflow="clip" wrap="square" lIns="18288" tIns="27432" rIns="0" bIns="0">
          <a:spAutoFit/>
        </a:bodyPr>
        <a:p>
          <a:pPr algn="l">
            <a:defRPr/>
          </a:pPr>
          <a:r>
            <a:rPr lang="en-US" cap="none" sz="800" b="0" i="0" u="none" baseline="0">
              <a:solidFill>
                <a:srgbClr val="0000FF"/>
              </a:solidFill>
            </a:rPr>
            <a:t>投保日數</a:t>
          </a:r>
        </a:p>
      </xdr:txBody>
    </xdr:sp>
    <xdr:clientData/>
  </xdr:oneCellAnchor>
  <xdr:twoCellAnchor>
    <xdr:from>
      <xdr:col>0</xdr:col>
      <xdr:colOff>9525</xdr:colOff>
      <xdr:row>2</xdr:row>
      <xdr:rowOff>9525</xdr:rowOff>
    </xdr:from>
    <xdr:to>
      <xdr:col>1</xdr:col>
      <xdr:colOff>9525</xdr:colOff>
      <xdr:row>5</xdr:row>
      <xdr:rowOff>9525</xdr:rowOff>
    </xdr:to>
    <xdr:sp>
      <xdr:nvSpPr>
        <xdr:cNvPr id="31" name="Line 1"/>
        <xdr:cNvSpPr>
          <a:spLocks/>
        </xdr:cNvSpPr>
      </xdr:nvSpPr>
      <xdr:spPr>
        <a:xfrm>
          <a:off x="9525" y="533400"/>
          <a:ext cx="676275" cy="45720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0</xdr:col>
      <xdr:colOff>200025</xdr:colOff>
      <xdr:row>2</xdr:row>
      <xdr:rowOff>9525</xdr:rowOff>
    </xdr:from>
    <xdr:ext cx="561975" cy="161925"/>
    <xdr:sp>
      <xdr:nvSpPr>
        <xdr:cNvPr id="32" name="Text Box 2"/>
        <xdr:cNvSpPr txBox="1">
          <a:spLocks noChangeArrowheads="1"/>
        </xdr:cNvSpPr>
      </xdr:nvSpPr>
      <xdr:spPr>
        <a:xfrm>
          <a:off x="200025" y="533400"/>
          <a:ext cx="561975" cy="161925"/>
        </a:xfrm>
        <a:prstGeom prst="rect">
          <a:avLst/>
        </a:prstGeom>
        <a:noFill/>
        <a:ln w="9525" cmpd="sng">
          <a:noFill/>
        </a:ln>
      </xdr:spPr>
      <xdr:txBody>
        <a:bodyPr vertOverflow="clip" wrap="square" lIns="27432" tIns="27432" rIns="0" bIns="0"/>
        <a:p>
          <a:pPr algn="l">
            <a:defRPr/>
          </a:pPr>
          <a:r>
            <a:rPr lang="en-US" cap="none" sz="800" b="0" i="0" u="none" baseline="0">
              <a:solidFill>
                <a:srgbClr val="0000FF"/>
              </a:solidFill>
            </a:rPr>
            <a:t>投保薪資</a:t>
          </a:r>
        </a:p>
      </xdr:txBody>
    </xdr:sp>
    <xdr:clientData/>
  </xdr:oneCellAnchor>
  <xdr:oneCellAnchor>
    <xdr:from>
      <xdr:col>0</xdr:col>
      <xdr:colOff>0</xdr:colOff>
      <xdr:row>4</xdr:row>
      <xdr:rowOff>0</xdr:rowOff>
    </xdr:from>
    <xdr:ext cx="485775" cy="171450"/>
    <xdr:sp>
      <xdr:nvSpPr>
        <xdr:cNvPr id="33" name="Text Box 3"/>
        <xdr:cNvSpPr txBox="1">
          <a:spLocks noChangeArrowheads="1"/>
        </xdr:cNvSpPr>
      </xdr:nvSpPr>
      <xdr:spPr>
        <a:xfrm>
          <a:off x="0" y="828675"/>
          <a:ext cx="485775" cy="171450"/>
        </a:xfrm>
        <a:prstGeom prst="rect">
          <a:avLst/>
        </a:prstGeom>
        <a:noFill/>
        <a:ln w="9525" cmpd="sng">
          <a:noFill/>
        </a:ln>
      </xdr:spPr>
      <xdr:txBody>
        <a:bodyPr vertOverflow="clip" wrap="square" lIns="18288" tIns="27432" rIns="0" bIns="0">
          <a:spAutoFit/>
        </a:bodyPr>
        <a:p>
          <a:pPr algn="l">
            <a:defRPr/>
          </a:pPr>
          <a:r>
            <a:rPr lang="en-US" cap="none" sz="800" b="0" i="0" u="none" baseline="0">
              <a:solidFill>
                <a:srgbClr val="0000FF"/>
              </a:solidFill>
            </a:rPr>
            <a:t>投保日數</a:t>
          </a:r>
        </a:p>
      </xdr:txBody>
    </xdr:sp>
    <xdr:clientData/>
  </xdr:oneCellAnchor>
  <xdr:twoCellAnchor>
    <xdr:from>
      <xdr:col>0</xdr:col>
      <xdr:colOff>0</xdr:colOff>
      <xdr:row>36</xdr:row>
      <xdr:rowOff>9525</xdr:rowOff>
    </xdr:from>
    <xdr:to>
      <xdr:col>1</xdr:col>
      <xdr:colOff>9525</xdr:colOff>
      <xdr:row>39</xdr:row>
      <xdr:rowOff>9525</xdr:rowOff>
    </xdr:to>
    <xdr:sp>
      <xdr:nvSpPr>
        <xdr:cNvPr id="34" name="Line 4"/>
        <xdr:cNvSpPr>
          <a:spLocks/>
        </xdr:cNvSpPr>
      </xdr:nvSpPr>
      <xdr:spPr>
        <a:xfrm>
          <a:off x="0" y="5029200"/>
          <a:ext cx="685800" cy="457200"/>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0</xdr:col>
      <xdr:colOff>190500</xdr:colOff>
      <xdr:row>36</xdr:row>
      <xdr:rowOff>9525</xdr:rowOff>
    </xdr:from>
    <xdr:ext cx="485775" cy="161925"/>
    <xdr:sp>
      <xdr:nvSpPr>
        <xdr:cNvPr id="35" name="Text Box 5"/>
        <xdr:cNvSpPr txBox="1">
          <a:spLocks noChangeArrowheads="1"/>
        </xdr:cNvSpPr>
      </xdr:nvSpPr>
      <xdr:spPr>
        <a:xfrm>
          <a:off x="190500" y="5029200"/>
          <a:ext cx="485775" cy="161925"/>
        </a:xfrm>
        <a:prstGeom prst="rect">
          <a:avLst/>
        </a:prstGeom>
        <a:noFill/>
        <a:ln w="9525" cmpd="sng">
          <a:noFill/>
        </a:ln>
      </xdr:spPr>
      <xdr:txBody>
        <a:bodyPr vertOverflow="clip" wrap="square" lIns="27432" tIns="27432" rIns="0" bIns="0"/>
        <a:p>
          <a:pPr algn="l">
            <a:defRPr/>
          </a:pPr>
          <a:r>
            <a:rPr lang="en-US" cap="none" sz="800" b="0" i="0" u="none" baseline="0">
              <a:solidFill>
                <a:srgbClr val="0000FF"/>
              </a:solidFill>
            </a:rPr>
            <a:t>投保薪資</a:t>
          </a:r>
        </a:p>
      </xdr:txBody>
    </xdr:sp>
    <xdr:clientData/>
  </xdr:oneCellAnchor>
  <xdr:oneCellAnchor>
    <xdr:from>
      <xdr:col>0</xdr:col>
      <xdr:colOff>0</xdr:colOff>
      <xdr:row>38</xdr:row>
      <xdr:rowOff>0</xdr:rowOff>
    </xdr:from>
    <xdr:ext cx="485775" cy="171450"/>
    <xdr:sp>
      <xdr:nvSpPr>
        <xdr:cNvPr id="36" name="Text Box 6"/>
        <xdr:cNvSpPr txBox="1">
          <a:spLocks noChangeArrowheads="1"/>
        </xdr:cNvSpPr>
      </xdr:nvSpPr>
      <xdr:spPr>
        <a:xfrm>
          <a:off x="0" y="5324475"/>
          <a:ext cx="485775" cy="171450"/>
        </a:xfrm>
        <a:prstGeom prst="rect">
          <a:avLst/>
        </a:prstGeom>
        <a:noFill/>
        <a:ln w="9525" cmpd="sng">
          <a:noFill/>
        </a:ln>
      </xdr:spPr>
      <xdr:txBody>
        <a:bodyPr vertOverflow="clip" wrap="square" lIns="18288" tIns="27432" rIns="0" bIns="0">
          <a:spAutoFit/>
        </a:bodyPr>
        <a:p>
          <a:pPr algn="l">
            <a:defRPr/>
          </a:pPr>
          <a:r>
            <a:rPr lang="en-US" cap="none" sz="800" b="0" i="0" u="none" baseline="0">
              <a:solidFill>
                <a:srgbClr val="0000FF"/>
              </a:solidFill>
            </a:rPr>
            <a:t>投保日數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N59"/>
  <sheetViews>
    <sheetView zoomScaleSheetLayoutView="75" zoomScalePageLayoutView="0" workbookViewId="0" topLeftCell="A1">
      <selection activeCell="A1" sqref="A1:I1"/>
    </sheetView>
  </sheetViews>
  <sheetFormatPr defaultColWidth="9.00390625" defaultRowHeight="16.5"/>
  <cols>
    <col min="1" max="1" width="5.625" style="3" customWidth="1"/>
    <col min="2" max="2" width="10.625" style="4" customWidth="1"/>
    <col min="3" max="3" width="9.625" style="5" bestFit="1" customWidth="1"/>
    <col min="4" max="4" width="9.00390625" style="5" customWidth="1"/>
    <col min="5" max="5" width="9.75390625" style="5" bestFit="1" customWidth="1"/>
    <col min="6" max="8" width="9.125" style="5" bestFit="1" customWidth="1"/>
    <col min="9" max="9" width="16.625" style="5" bestFit="1" customWidth="1"/>
    <col min="10" max="10" width="10.375" style="1" hidden="1" customWidth="1"/>
    <col min="11" max="11" width="9.00390625" style="1" hidden="1" customWidth="1"/>
    <col min="12" max="16384" width="9.00390625" style="1" customWidth="1"/>
  </cols>
  <sheetData>
    <row r="1" spans="1:9" ht="40.5" customHeight="1">
      <c r="A1" s="210" t="s">
        <v>236</v>
      </c>
      <c r="B1" s="211"/>
      <c r="C1" s="211"/>
      <c r="D1" s="211"/>
      <c r="E1" s="211"/>
      <c r="F1" s="211"/>
      <c r="G1" s="211"/>
      <c r="H1" s="211"/>
      <c r="I1" s="212"/>
    </row>
    <row r="2" spans="1:11" ht="20.25" customHeight="1">
      <c r="A2" s="217" t="s">
        <v>1</v>
      </c>
      <c r="B2" s="220" t="s">
        <v>2</v>
      </c>
      <c r="C2" s="215" t="s">
        <v>3</v>
      </c>
      <c r="D2" s="215"/>
      <c r="E2" s="216" t="s">
        <v>4</v>
      </c>
      <c r="F2" s="216"/>
      <c r="G2" s="219" t="s">
        <v>8</v>
      </c>
      <c r="H2" s="219"/>
      <c r="I2" s="213" t="s">
        <v>7</v>
      </c>
      <c r="J2" s="2" t="s">
        <v>0</v>
      </c>
      <c r="K2" s="6">
        <v>0.1</v>
      </c>
    </row>
    <row r="3" spans="1:11" ht="20.25" customHeight="1">
      <c r="A3" s="218"/>
      <c r="B3" s="220"/>
      <c r="C3" s="7" t="s">
        <v>5</v>
      </c>
      <c r="D3" s="7" t="s">
        <v>168</v>
      </c>
      <c r="E3" s="7" t="s">
        <v>5</v>
      </c>
      <c r="F3" s="7" t="s">
        <v>168</v>
      </c>
      <c r="G3" s="7" t="s">
        <v>5</v>
      </c>
      <c r="H3" s="7" t="s">
        <v>168</v>
      </c>
      <c r="I3" s="214"/>
      <c r="J3" s="2" t="s">
        <v>10</v>
      </c>
      <c r="K3" s="6">
        <v>0.01</v>
      </c>
    </row>
    <row r="4" spans="1:11" ht="15.75">
      <c r="A4" s="11">
        <v>1</v>
      </c>
      <c r="B4" s="13">
        <v>23800</v>
      </c>
      <c r="C4" s="12">
        <f aca="true" t="shared" si="0" ref="C4:C19">ROUND(B4*$K$2*20/100,0)+ROUND(B4*$K$3*20/100,0)</f>
        <v>524</v>
      </c>
      <c r="D4" s="12">
        <f aca="true" t="shared" si="1" ref="D4:D19">ROUND(B4*$K$2*70/100,0)+ROUND(B4*$K$3*70/100,0)</f>
        <v>1833</v>
      </c>
      <c r="E4" s="12">
        <f aca="true" t="shared" si="2" ref="E4:E30">ROUND(B4*$K$4*30/100,0)</f>
        <v>335</v>
      </c>
      <c r="F4" s="13">
        <f>ROUND(B4*$K$5*60/100*1.58,0)</f>
        <v>1058</v>
      </c>
      <c r="G4" s="12">
        <f aca="true" t="shared" si="3" ref="G4:G35">SUM(E4,C4)</f>
        <v>859</v>
      </c>
      <c r="H4" s="12">
        <f aca="true" t="shared" si="4" ref="H4:H35">SUM(F4,D4)</f>
        <v>2891</v>
      </c>
      <c r="I4" s="83" t="s">
        <v>235</v>
      </c>
      <c r="J4" s="2" t="s">
        <v>19</v>
      </c>
      <c r="K4" s="6">
        <v>0.0469</v>
      </c>
    </row>
    <row r="5" spans="1:11" ht="15.75">
      <c r="A5" s="11">
        <v>2</v>
      </c>
      <c r="B5" s="13">
        <v>24000</v>
      </c>
      <c r="C5" s="12">
        <f t="shared" si="0"/>
        <v>528</v>
      </c>
      <c r="D5" s="12">
        <f t="shared" si="1"/>
        <v>1848</v>
      </c>
      <c r="E5" s="12">
        <f t="shared" si="2"/>
        <v>338</v>
      </c>
      <c r="F5" s="13">
        <f aca="true" t="shared" si="5" ref="F5:F51">ROUND(B5*$K$5*60/100*1.58,0)</f>
        <v>1067</v>
      </c>
      <c r="G5" s="12">
        <f t="shared" si="3"/>
        <v>866</v>
      </c>
      <c r="H5" s="12">
        <f t="shared" si="4"/>
        <v>2915</v>
      </c>
      <c r="I5" s="83" t="str">
        <f>I4</f>
        <v>最低工資調高為23,800元</v>
      </c>
      <c r="J5" s="2" t="s">
        <v>20</v>
      </c>
      <c r="K5" s="6">
        <v>0.0469</v>
      </c>
    </row>
    <row r="6" spans="1:14" ht="15.75">
      <c r="A6" s="11">
        <v>3</v>
      </c>
      <c r="B6" s="13">
        <v>25200</v>
      </c>
      <c r="C6" s="12">
        <f t="shared" si="0"/>
        <v>554</v>
      </c>
      <c r="D6" s="12">
        <f t="shared" si="1"/>
        <v>1940</v>
      </c>
      <c r="E6" s="12">
        <f t="shared" si="2"/>
        <v>355</v>
      </c>
      <c r="F6" s="13">
        <f t="shared" si="5"/>
        <v>1120</v>
      </c>
      <c r="G6" s="12">
        <f t="shared" si="3"/>
        <v>909</v>
      </c>
      <c r="H6" s="12">
        <f t="shared" si="4"/>
        <v>3060</v>
      </c>
      <c r="I6" s="83" t="str">
        <f>I5</f>
        <v>最低工資調高為23,800元</v>
      </c>
      <c r="N6"/>
    </row>
    <row r="7" spans="1:11" ht="15.75">
      <c r="A7" s="11">
        <v>4</v>
      </c>
      <c r="B7" s="13">
        <v>26400</v>
      </c>
      <c r="C7" s="12">
        <f t="shared" si="0"/>
        <v>581</v>
      </c>
      <c r="D7" s="12">
        <f t="shared" si="1"/>
        <v>2033</v>
      </c>
      <c r="E7" s="12">
        <f t="shared" si="2"/>
        <v>371</v>
      </c>
      <c r="F7" s="13">
        <f t="shared" si="5"/>
        <v>1174</v>
      </c>
      <c r="G7" s="12">
        <f t="shared" si="3"/>
        <v>952</v>
      </c>
      <c r="H7" s="12">
        <f t="shared" si="4"/>
        <v>3207</v>
      </c>
      <c r="I7" s="83" t="str">
        <f aca="true" t="shared" si="6" ref="I7:I51">I6</f>
        <v>最低工資調高為23,800元</v>
      </c>
      <c r="K7" s="8"/>
    </row>
    <row r="8" spans="1:9" ht="15.75">
      <c r="A8" s="11">
        <v>5</v>
      </c>
      <c r="B8" s="13">
        <v>27600</v>
      </c>
      <c r="C8" s="12">
        <f t="shared" si="0"/>
        <v>607</v>
      </c>
      <c r="D8" s="12">
        <f t="shared" si="1"/>
        <v>2125</v>
      </c>
      <c r="E8" s="12">
        <f t="shared" si="2"/>
        <v>388</v>
      </c>
      <c r="F8" s="13">
        <f t="shared" si="5"/>
        <v>1227</v>
      </c>
      <c r="G8" s="12">
        <f t="shared" si="3"/>
        <v>995</v>
      </c>
      <c r="H8" s="12">
        <f t="shared" si="4"/>
        <v>3352</v>
      </c>
      <c r="I8" s="83" t="str">
        <f t="shared" si="6"/>
        <v>最低工資調高為23,800元</v>
      </c>
    </row>
    <row r="9" spans="1:9" ht="15.75">
      <c r="A9" s="11">
        <v>6</v>
      </c>
      <c r="B9" s="13">
        <v>28800</v>
      </c>
      <c r="C9" s="12">
        <f t="shared" si="0"/>
        <v>634</v>
      </c>
      <c r="D9" s="12">
        <f t="shared" si="1"/>
        <v>2218</v>
      </c>
      <c r="E9" s="12">
        <f t="shared" si="2"/>
        <v>405</v>
      </c>
      <c r="F9" s="13">
        <f t="shared" si="5"/>
        <v>1280</v>
      </c>
      <c r="G9" s="12">
        <f t="shared" si="3"/>
        <v>1039</v>
      </c>
      <c r="H9" s="12">
        <f t="shared" si="4"/>
        <v>3498</v>
      </c>
      <c r="I9" s="83" t="str">
        <f t="shared" si="6"/>
        <v>最低工資調高為23,800元</v>
      </c>
    </row>
    <row r="10" spans="1:9" ht="15.75">
      <c r="A10" s="11">
        <v>7</v>
      </c>
      <c r="B10" s="13">
        <v>30300</v>
      </c>
      <c r="C10" s="12">
        <f t="shared" si="0"/>
        <v>667</v>
      </c>
      <c r="D10" s="12">
        <f t="shared" si="1"/>
        <v>2333</v>
      </c>
      <c r="E10" s="12">
        <f t="shared" si="2"/>
        <v>426</v>
      </c>
      <c r="F10" s="13">
        <f t="shared" si="5"/>
        <v>1347</v>
      </c>
      <c r="G10" s="12">
        <f t="shared" si="3"/>
        <v>1093</v>
      </c>
      <c r="H10" s="12">
        <f t="shared" si="4"/>
        <v>3680</v>
      </c>
      <c r="I10" s="83" t="str">
        <f t="shared" si="6"/>
        <v>最低工資調高為23,800元</v>
      </c>
    </row>
    <row r="11" spans="1:9" ht="15.75">
      <c r="A11" s="11">
        <v>8</v>
      </c>
      <c r="B11" s="13">
        <v>31800</v>
      </c>
      <c r="C11" s="12">
        <f t="shared" si="0"/>
        <v>700</v>
      </c>
      <c r="D11" s="12">
        <f t="shared" si="1"/>
        <v>2449</v>
      </c>
      <c r="E11" s="12">
        <f t="shared" si="2"/>
        <v>447</v>
      </c>
      <c r="F11" s="13">
        <f t="shared" si="5"/>
        <v>1414</v>
      </c>
      <c r="G11" s="12">
        <f t="shared" si="3"/>
        <v>1147</v>
      </c>
      <c r="H11" s="12">
        <f t="shared" si="4"/>
        <v>3863</v>
      </c>
      <c r="I11" s="83" t="str">
        <f t="shared" si="6"/>
        <v>最低工資調高為23,800元</v>
      </c>
    </row>
    <row r="12" spans="1:9" ht="15.75">
      <c r="A12" s="11">
        <v>9</v>
      </c>
      <c r="B12" s="13">
        <v>33300</v>
      </c>
      <c r="C12" s="12">
        <f t="shared" si="0"/>
        <v>733</v>
      </c>
      <c r="D12" s="12">
        <f t="shared" si="1"/>
        <v>2564</v>
      </c>
      <c r="E12" s="12">
        <f t="shared" si="2"/>
        <v>469</v>
      </c>
      <c r="F12" s="13">
        <f t="shared" si="5"/>
        <v>1481</v>
      </c>
      <c r="G12" s="12">
        <f t="shared" si="3"/>
        <v>1202</v>
      </c>
      <c r="H12" s="12">
        <f t="shared" si="4"/>
        <v>4045</v>
      </c>
      <c r="I12" s="83" t="str">
        <f t="shared" si="6"/>
        <v>最低工資調高為23,800元</v>
      </c>
    </row>
    <row r="13" spans="1:9" ht="15.75">
      <c r="A13" s="11">
        <v>10</v>
      </c>
      <c r="B13" s="13">
        <v>34800</v>
      </c>
      <c r="C13" s="12">
        <f t="shared" si="0"/>
        <v>766</v>
      </c>
      <c r="D13" s="12">
        <f t="shared" si="1"/>
        <v>2680</v>
      </c>
      <c r="E13" s="12">
        <f t="shared" si="2"/>
        <v>490</v>
      </c>
      <c r="F13" s="13">
        <f t="shared" si="5"/>
        <v>1547</v>
      </c>
      <c r="G13" s="12">
        <f t="shared" si="3"/>
        <v>1256</v>
      </c>
      <c r="H13" s="12">
        <f t="shared" si="4"/>
        <v>4227</v>
      </c>
      <c r="I13" s="83" t="str">
        <f t="shared" si="6"/>
        <v>最低工資調高為23,800元</v>
      </c>
    </row>
    <row r="14" spans="1:9" ht="15.75">
      <c r="A14" s="11">
        <v>11</v>
      </c>
      <c r="B14" s="13">
        <v>36300</v>
      </c>
      <c r="C14" s="12">
        <f t="shared" si="0"/>
        <v>799</v>
      </c>
      <c r="D14" s="12">
        <f t="shared" si="1"/>
        <v>2795</v>
      </c>
      <c r="E14" s="12">
        <f t="shared" si="2"/>
        <v>511</v>
      </c>
      <c r="F14" s="13">
        <f t="shared" si="5"/>
        <v>1614</v>
      </c>
      <c r="G14" s="12">
        <f t="shared" si="3"/>
        <v>1310</v>
      </c>
      <c r="H14" s="12">
        <f t="shared" si="4"/>
        <v>4409</v>
      </c>
      <c r="I14" s="83" t="str">
        <f t="shared" si="6"/>
        <v>最低工資調高為23,800元</v>
      </c>
    </row>
    <row r="15" spans="1:9" ht="15.75">
      <c r="A15" s="11">
        <v>12</v>
      </c>
      <c r="B15" s="13">
        <v>38200</v>
      </c>
      <c r="C15" s="12">
        <f t="shared" si="0"/>
        <v>840</v>
      </c>
      <c r="D15" s="12">
        <f t="shared" si="1"/>
        <v>2941</v>
      </c>
      <c r="E15" s="12">
        <f t="shared" si="2"/>
        <v>537</v>
      </c>
      <c r="F15" s="13">
        <f t="shared" si="5"/>
        <v>1698</v>
      </c>
      <c r="G15" s="12">
        <f t="shared" si="3"/>
        <v>1377</v>
      </c>
      <c r="H15" s="12">
        <f t="shared" si="4"/>
        <v>4639</v>
      </c>
      <c r="I15" s="83" t="str">
        <f t="shared" si="6"/>
        <v>最低工資調高為23,800元</v>
      </c>
    </row>
    <row r="16" spans="1:9" ht="15.75">
      <c r="A16" s="11">
        <v>13</v>
      </c>
      <c r="B16" s="13">
        <v>40100</v>
      </c>
      <c r="C16" s="12">
        <f t="shared" si="0"/>
        <v>882</v>
      </c>
      <c r="D16" s="12">
        <f t="shared" si="1"/>
        <v>3088</v>
      </c>
      <c r="E16" s="12">
        <f t="shared" si="2"/>
        <v>564</v>
      </c>
      <c r="F16" s="13">
        <f t="shared" si="5"/>
        <v>1783</v>
      </c>
      <c r="G16" s="12">
        <f t="shared" si="3"/>
        <v>1446</v>
      </c>
      <c r="H16" s="12">
        <f t="shared" si="4"/>
        <v>4871</v>
      </c>
      <c r="I16" s="83" t="str">
        <f t="shared" si="6"/>
        <v>最低工資調高為23,800元</v>
      </c>
    </row>
    <row r="17" spans="1:9" ht="15.75">
      <c r="A17" s="11">
        <v>14</v>
      </c>
      <c r="B17" s="13">
        <v>42000</v>
      </c>
      <c r="C17" s="12">
        <f t="shared" si="0"/>
        <v>924</v>
      </c>
      <c r="D17" s="12">
        <f t="shared" si="1"/>
        <v>3234</v>
      </c>
      <c r="E17" s="12">
        <f t="shared" si="2"/>
        <v>591</v>
      </c>
      <c r="F17" s="13">
        <f t="shared" si="5"/>
        <v>1867</v>
      </c>
      <c r="G17" s="12">
        <f t="shared" si="3"/>
        <v>1515</v>
      </c>
      <c r="H17" s="12">
        <f t="shared" si="4"/>
        <v>5101</v>
      </c>
      <c r="I17" s="83" t="str">
        <f t="shared" si="6"/>
        <v>最低工資調高為23,800元</v>
      </c>
    </row>
    <row r="18" spans="1:9" ht="15.75">
      <c r="A18" s="11">
        <v>15</v>
      </c>
      <c r="B18" s="13">
        <v>43900</v>
      </c>
      <c r="C18" s="12">
        <f t="shared" si="0"/>
        <v>966</v>
      </c>
      <c r="D18" s="12">
        <f t="shared" si="1"/>
        <v>3380</v>
      </c>
      <c r="E18" s="12">
        <f t="shared" si="2"/>
        <v>618</v>
      </c>
      <c r="F18" s="13">
        <f t="shared" si="5"/>
        <v>1952</v>
      </c>
      <c r="G18" s="12">
        <f t="shared" si="3"/>
        <v>1584</v>
      </c>
      <c r="H18" s="12">
        <f t="shared" si="4"/>
        <v>5332</v>
      </c>
      <c r="I18" s="83" t="str">
        <f t="shared" si="6"/>
        <v>最低工資調高為23,800元</v>
      </c>
    </row>
    <row r="19" spans="1:9" ht="15.75">
      <c r="A19" s="11">
        <v>16</v>
      </c>
      <c r="B19" s="13">
        <v>45800</v>
      </c>
      <c r="C19" s="12">
        <f t="shared" si="0"/>
        <v>1008</v>
      </c>
      <c r="D19" s="12">
        <f t="shared" si="1"/>
        <v>3527</v>
      </c>
      <c r="E19" s="12">
        <f t="shared" si="2"/>
        <v>644</v>
      </c>
      <c r="F19" s="13">
        <f t="shared" si="5"/>
        <v>2036</v>
      </c>
      <c r="G19" s="12">
        <f t="shared" si="3"/>
        <v>1652</v>
      </c>
      <c r="H19" s="12">
        <f t="shared" si="4"/>
        <v>5563</v>
      </c>
      <c r="I19" s="83" t="str">
        <f t="shared" si="6"/>
        <v>最低工資調高為23,800元</v>
      </c>
    </row>
    <row r="20" spans="1:9" ht="15.75">
      <c r="A20" s="11">
        <v>17</v>
      </c>
      <c r="B20" s="13">
        <v>48200</v>
      </c>
      <c r="C20" s="12">
        <f>C19</f>
        <v>1008</v>
      </c>
      <c r="D20" s="12">
        <f>D19</f>
        <v>3527</v>
      </c>
      <c r="E20" s="12">
        <f t="shared" si="2"/>
        <v>678</v>
      </c>
      <c r="F20" s="13">
        <f t="shared" si="5"/>
        <v>2143</v>
      </c>
      <c r="G20" s="12">
        <f t="shared" si="3"/>
        <v>1686</v>
      </c>
      <c r="H20" s="12">
        <f t="shared" si="4"/>
        <v>5670</v>
      </c>
      <c r="I20" s="83" t="str">
        <f t="shared" si="6"/>
        <v>最低工資調高為23,800元</v>
      </c>
    </row>
    <row r="21" spans="1:9" ht="15.75">
      <c r="A21" s="11">
        <v>18</v>
      </c>
      <c r="B21" s="13">
        <v>50600</v>
      </c>
      <c r="C21" s="12">
        <f>$C$20</f>
        <v>1008</v>
      </c>
      <c r="D21" s="12">
        <f>$D$20</f>
        <v>3527</v>
      </c>
      <c r="E21" s="12">
        <f t="shared" si="2"/>
        <v>712</v>
      </c>
      <c r="F21" s="13">
        <f t="shared" si="5"/>
        <v>2250</v>
      </c>
      <c r="G21" s="12">
        <f t="shared" si="3"/>
        <v>1720</v>
      </c>
      <c r="H21" s="12">
        <f t="shared" si="4"/>
        <v>5777</v>
      </c>
      <c r="I21" s="83" t="str">
        <f t="shared" si="6"/>
        <v>最低工資調高為23,800元</v>
      </c>
    </row>
    <row r="22" spans="1:9" ht="15.75">
      <c r="A22" s="11">
        <v>19</v>
      </c>
      <c r="B22" s="13">
        <v>53000</v>
      </c>
      <c r="C22" s="12">
        <f>$C$20</f>
        <v>1008</v>
      </c>
      <c r="D22" s="12">
        <f>$D$21</f>
        <v>3527</v>
      </c>
      <c r="E22" s="12">
        <f t="shared" si="2"/>
        <v>746</v>
      </c>
      <c r="F22" s="13">
        <f t="shared" si="5"/>
        <v>2356</v>
      </c>
      <c r="G22" s="12">
        <f t="shared" si="3"/>
        <v>1754</v>
      </c>
      <c r="H22" s="12">
        <f t="shared" si="4"/>
        <v>5883</v>
      </c>
      <c r="I22" s="83" t="str">
        <f t="shared" si="6"/>
        <v>最低工資調高為23,800元</v>
      </c>
    </row>
    <row r="23" spans="1:9" ht="15.75">
      <c r="A23" s="11">
        <v>20</v>
      </c>
      <c r="B23" s="13">
        <v>55400</v>
      </c>
      <c r="C23" s="12">
        <f aca="true" t="shared" si="7" ref="C23:C51">$C$21</f>
        <v>1008</v>
      </c>
      <c r="D23" s="12">
        <f aca="true" t="shared" si="8" ref="D23:D51">$D$21</f>
        <v>3527</v>
      </c>
      <c r="E23" s="12">
        <f t="shared" si="2"/>
        <v>779</v>
      </c>
      <c r="F23" s="13">
        <f t="shared" si="5"/>
        <v>2463</v>
      </c>
      <c r="G23" s="12">
        <f t="shared" si="3"/>
        <v>1787</v>
      </c>
      <c r="H23" s="12">
        <f t="shared" si="4"/>
        <v>5990</v>
      </c>
      <c r="I23" s="83" t="str">
        <f t="shared" si="6"/>
        <v>最低工資調高為23,800元</v>
      </c>
    </row>
    <row r="24" spans="1:9" ht="15.75">
      <c r="A24" s="11">
        <v>21</v>
      </c>
      <c r="B24" s="13">
        <v>57800</v>
      </c>
      <c r="C24" s="12">
        <f t="shared" si="7"/>
        <v>1008</v>
      </c>
      <c r="D24" s="12">
        <f t="shared" si="8"/>
        <v>3527</v>
      </c>
      <c r="E24" s="12">
        <f t="shared" si="2"/>
        <v>813</v>
      </c>
      <c r="F24" s="13">
        <f t="shared" si="5"/>
        <v>2570</v>
      </c>
      <c r="G24" s="12">
        <f t="shared" si="3"/>
        <v>1821</v>
      </c>
      <c r="H24" s="12">
        <f t="shared" si="4"/>
        <v>6097</v>
      </c>
      <c r="I24" s="83" t="str">
        <f t="shared" si="6"/>
        <v>最低工資調高為23,800元</v>
      </c>
    </row>
    <row r="25" spans="1:9" ht="15.75">
      <c r="A25" s="11">
        <v>22</v>
      </c>
      <c r="B25" s="13">
        <v>60800</v>
      </c>
      <c r="C25" s="12">
        <f t="shared" si="7"/>
        <v>1008</v>
      </c>
      <c r="D25" s="12">
        <f t="shared" si="8"/>
        <v>3527</v>
      </c>
      <c r="E25" s="12">
        <f t="shared" si="2"/>
        <v>855</v>
      </c>
      <c r="F25" s="13">
        <f t="shared" si="5"/>
        <v>2703</v>
      </c>
      <c r="G25" s="12">
        <f t="shared" si="3"/>
        <v>1863</v>
      </c>
      <c r="H25" s="12">
        <f t="shared" si="4"/>
        <v>6230</v>
      </c>
      <c r="I25" s="83" t="str">
        <f>I24</f>
        <v>最低工資調高為23,800元</v>
      </c>
    </row>
    <row r="26" spans="1:9" ht="15.75">
      <c r="A26" s="11">
        <v>23</v>
      </c>
      <c r="B26" s="13">
        <v>63800</v>
      </c>
      <c r="C26" s="12">
        <f t="shared" si="7"/>
        <v>1008</v>
      </c>
      <c r="D26" s="12">
        <f t="shared" si="8"/>
        <v>3527</v>
      </c>
      <c r="E26" s="12">
        <f t="shared" si="2"/>
        <v>898</v>
      </c>
      <c r="F26" s="13">
        <f t="shared" si="5"/>
        <v>2837</v>
      </c>
      <c r="G26" s="12">
        <f t="shared" si="3"/>
        <v>1906</v>
      </c>
      <c r="H26" s="12">
        <f t="shared" si="4"/>
        <v>6364</v>
      </c>
      <c r="I26" s="83" t="str">
        <f t="shared" si="6"/>
        <v>最低工資調高為23,800元</v>
      </c>
    </row>
    <row r="27" spans="1:9" ht="15.75">
      <c r="A27" s="11">
        <v>24</v>
      </c>
      <c r="B27" s="13">
        <v>66800</v>
      </c>
      <c r="C27" s="12">
        <f t="shared" si="7"/>
        <v>1008</v>
      </c>
      <c r="D27" s="12">
        <f t="shared" si="8"/>
        <v>3527</v>
      </c>
      <c r="E27" s="12">
        <f t="shared" si="2"/>
        <v>940</v>
      </c>
      <c r="F27" s="13">
        <f t="shared" si="5"/>
        <v>2970</v>
      </c>
      <c r="G27" s="12">
        <f t="shared" si="3"/>
        <v>1948</v>
      </c>
      <c r="H27" s="12">
        <f t="shared" si="4"/>
        <v>6497</v>
      </c>
      <c r="I27" s="83" t="str">
        <f t="shared" si="6"/>
        <v>最低工資調高為23,800元</v>
      </c>
    </row>
    <row r="28" spans="1:9" ht="15.75">
      <c r="A28" s="11">
        <v>25</v>
      </c>
      <c r="B28" s="13">
        <v>69800</v>
      </c>
      <c r="C28" s="12">
        <f t="shared" si="7"/>
        <v>1008</v>
      </c>
      <c r="D28" s="12">
        <f t="shared" si="8"/>
        <v>3527</v>
      </c>
      <c r="E28" s="12">
        <f t="shared" si="2"/>
        <v>982</v>
      </c>
      <c r="F28" s="13">
        <f t="shared" si="5"/>
        <v>3103</v>
      </c>
      <c r="G28" s="12">
        <f t="shared" si="3"/>
        <v>1990</v>
      </c>
      <c r="H28" s="12">
        <f t="shared" si="4"/>
        <v>6630</v>
      </c>
      <c r="I28" s="83" t="str">
        <f t="shared" si="6"/>
        <v>最低工資調高為23,800元</v>
      </c>
    </row>
    <row r="29" spans="1:9" ht="15.75">
      <c r="A29" s="11">
        <v>26</v>
      </c>
      <c r="B29" s="13">
        <v>72800</v>
      </c>
      <c r="C29" s="12">
        <f t="shared" si="7"/>
        <v>1008</v>
      </c>
      <c r="D29" s="12">
        <f t="shared" si="8"/>
        <v>3527</v>
      </c>
      <c r="E29" s="12">
        <f t="shared" si="2"/>
        <v>1024</v>
      </c>
      <c r="F29" s="13">
        <f t="shared" si="5"/>
        <v>3237</v>
      </c>
      <c r="G29" s="12">
        <f t="shared" si="3"/>
        <v>2032</v>
      </c>
      <c r="H29" s="12">
        <f t="shared" si="4"/>
        <v>6764</v>
      </c>
      <c r="I29" s="83" t="str">
        <f t="shared" si="6"/>
        <v>最低工資調高為23,800元</v>
      </c>
    </row>
    <row r="30" spans="1:9" ht="15.75">
      <c r="A30" s="11">
        <v>27</v>
      </c>
      <c r="B30" s="13">
        <v>76500</v>
      </c>
      <c r="C30" s="12">
        <f t="shared" si="7"/>
        <v>1008</v>
      </c>
      <c r="D30" s="12">
        <f t="shared" si="8"/>
        <v>3527</v>
      </c>
      <c r="E30" s="12">
        <f t="shared" si="2"/>
        <v>1076</v>
      </c>
      <c r="F30" s="13">
        <f t="shared" si="5"/>
        <v>3401</v>
      </c>
      <c r="G30" s="12">
        <f t="shared" si="3"/>
        <v>2084</v>
      </c>
      <c r="H30" s="12">
        <f t="shared" si="4"/>
        <v>6928</v>
      </c>
      <c r="I30" s="83" t="str">
        <f t="shared" si="6"/>
        <v>最低工資調高為23,800元</v>
      </c>
    </row>
    <row r="31" spans="1:9" ht="15.75">
      <c r="A31" s="11">
        <v>28</v>
      </c>
      <c r="B31" s="13">
        <v>80200</v>
      </c>
      <c r="C31" s="12">
        <f t="shared" si="7"/>
        <v>1008</v>
      </c>
      <c r="D31" s="12">
        <f t="shared" si="8"/>
        <v>3527</v>
      </c>
      <c r="E31" s="12">
        <f aca="true" t="shared" si="9" ref="E31:E51">ROUND(B31*$K$5*30/100,0)</f>
        <v>1128</v>
      </c>
      <c r="F31" s="13">
        <f t="shared" si="5"/>
        <v>3566</v>
      </c>
      <c r="G31" s="12">
        <f t="shared" si="3"/>
        <v>2136</v>
      </c>
      <c r="H31" s="12">
        <f t="shared" si="4"/>
        <v>7093</v>
      </c>
      <c r="I31" s="83" t="str">
        <f t="shared" si="6"/>
        <v>最低工資調高為23,800元</v>
      </c>
    </row>
    <row r="32" spans="1:9" ht="15.75">
      <c r="A32" s="11">
        <v>29</v>
      </c>
      <c r="B32" s="13">
        <v>83900</v>
      </c>
      <c r="C32" s="12">
        <f t="shared" si="7"/>
        <v>1008</v>
      </c>
      <c r="D32" s="12">
        <f t="shared" si="8"/>
        <v>3527</v>
      </c>
      <c r="E32" s="12">
        <f t="shared" si="9"/>
        <v>1180</v>
      </c>
      <c r="F32" s="13">
        <f t="shared" si="5"/>
        <v>3730</v>
      </c>
      <c r="G32" s="12">
        <f t="shared" si="3"/>
        <v>2188</v>
      </c>
      <c r="H32" s="12">
        <f t="shared" si="4"/>
        <v>7257</v>
      </c>
      <c r="I32" s="83" t="str">
        <f t="shared" si="6"/>
        <v>最低工資調高為23,800元</v>
      </c>
    </row>
    <row r="33" spans="1:9" ht="15.75">
      <c r="A33" s="11">
        <v>30</v>
      </c>
      <c r="B33" s="13">
        <v>87600</v>
      </c>
      <c r="C33" s="12">
        <f t="shared" si="7"/>
        <v>1008</v>
      </c>
      <c r="D33" s="12">
        <f t="shared" si="8"/>
        <v>3527</v>
      </c>
      <c r="E33" s="12">
        <f t="shared" si="9"/>
        <v>1233</v>
      </c>
      <c r="F33" s="13">
        <f t="shared" si="5"/>
        <v>3895</v>
      </c>
      <c r="G33" s="12">
        <f t="shared" si="3"/>
        <v>2241</v>
      </c>
      <c r="H33" s="12">
        <f t="shared" si="4"/>
        <v>7422</v>
      </c>
      <c r="I33" s="83" t="str">
        <f t="shared" si="6"/>
        <v>最低工資調高為23,800元</v>
      </c>
    </row>
    <row r="34" spans="1:9" ht="15.75">
      <c r="A34" s="11">
        <v>31</v>
      </c>
      <c r="B34" s="13">
        <v>92100</v>
      </c>
      <c r="C34" s="12">
        <f t="shared" si="7"/>
        <v>1008</v>
      </c>
      <c r="D34" s="12">
        <f t="shared" si="8"/>
        <v>3527</v>
      </c>
      <c r="E34" s="12">
        <f t="shared" si="9"/>
        <v>1296</v>
      </c>
      <c r="F34" s="13">
        <f t="shared" si="5"/>
        <v>4095</v>
      </c>
      <c r="G34" s="12">
        <f t="shared" si="3"/>
        <v>2304</v>
      </c>
      <c r="H34" s="12">
        <f t="shared" si="4"/>
        <v>7622</v>
      </c>
      <c r="I34" s="83" t="str">
        <f t="shared" si="6"/>
        <v>最低工資調高為23,800元</v>
      </c>
    </row>
    <row r="35" spans="1:9" ht="15.75">
      <c r="A35" s="11">
        <v>32</v>
      </c>
      <c r="B35" s="13">
        <v>96600</v>
      </c>
      <c r="C35" s="12">
        <f t="shared" si="7"/>
        <v>1008</v>
      </c>
      <c r="D35" s="12">
        <f t="shared" si="8"/>
        <v>3527</v>
      </c>
      <c r="E35" s="12">
        <f t="shared" si="9"/>
        <v>1359</v>
      </c>
      <c r="F35" s="13">
        <f t="shared" si="5"/>
        <v>4295</v>
      </c>
      <c r="G35" s="12">
        <f t="shared" si="3"/>
        <v>2367</v>
      </c>
      <c r="H35" s="12">
        <f t="shared" si="4"/>
        <v>7822</v>
      </c>
      <c r="I35" s="83" t="str">
        <f t="shared" si="6"/>
        <v>最低工資調高為23,800元</v>
      </c>
    </row>
    <row r="36" spans="1:9" ht="15.75">
      <c r="A36" s="11">
        <v>33</v>
      </c>
      <c r="B36" s="13">
        <v>101100</v>
      </c>
      <c r="C36" s="12">
        <f t="shared" si="7"/>
        <v>1008</v>
      </c>
      <c r="D36" s="12">
        <f t="shared" si="8"/>
        <v>3527</v>
      </c>
      <c r="E36" s="12">
        <f t="shared" si="9"/>
        <v>1422</v>
      </c>
      <c r="F36" s="13">
        <f t="shared" si="5"/>
        <v>4495</v>
      </c>
      <c r="G36" s="12">
        <f aca="true" t="shared" si="10" ref="G36:G51">SUM(E36,C36)</f>
        <v>2430</v>
      </c>
      <c r="H36" s="12">
        <f aca="true" t="shared" si="11" ref="H36:H51">SUM(F36,D36)</f>
        <v>8022</v>
      </c>
      <c r="I36" s="83" t="str">
        <f t="shared" si="6"/>
        <v>最低工資調高為23,800元</v>
      </c>
    </row>
    <row r="37" spans="1:9" ht="15.75">
      <c r="A37" s="11">
        <v>34</v>
      </c>
      <c r="B37" s="13">
        <v>105600</v>
      </c>
      <c r="C37" s="12">
        <f t="shared" si="7"/>
        <v>1008</v>
      </c>
      <c r="D37" s="12">
        <f t="shared" si="8"/>
        <v>3527</v>
      </c>
      <c r="E37" s="12">
        <f t="shared" si="9"/>
        <v>1486</v>
      </c>
      <c r="F37" s="13">
        <f t="shared" si="5"/>
        <v>4695</v>
      </c>
      <c r="G37" s="12">
        <f t="shared" si="10"/>
        <v>2494</v>
      </c>
      <c r="H37" s="12">
        <f t="shared" si="11"/>
        <v>8222</v>
      </c>
      <c r="I37" s="83" t="str">
        <f t="shared" si="6"/>
        <v>最低工資調高為23,800元</v>
      </c>
    </row>
    <row r="38" spans="1:9" ht="15.75">
      <c r="A38" s="11">
        <v>35</v>
      </c>
      <c r="B38" s="13">
        <v>110100</v>
      </c>
      <c r="C38" s="12">
        <f t="shared" si="7"/>
        <v>1008</v>
      </c>
      <c r="D38" s="12">
        <f t="shared" si="8"/>
        <v>3527</v>
      </c>
      <c r="E38" s="12">
        <f t="shared" si="9"/>
        <v>1549</v>
      </c>
      <c r="F38" s="13">
        <f t="shared" si="5"/>
        <v>4895</v>
      </c>
      <c r="G38" s="12">
        <f t="shared" si="10"/>
        <v>2557</v>
      </c>
      <c r="H38" s="12">
        <f t="shared" si="11"/>
        <v>8422</v>
      </c>
      <c r="I38" s="83" t="str">
        <f t="shared" si="6"/>
        <v>最低工資調高為23,800元</v>
      </c>
    </row>
    <row r="39" spans="1:9" ht="15.75">
      <c r="A39" s="11">
        <v>36</v>
      </c>
      <c r="B39" s="14">
        <v>115500</v>
      </c>
      <c r="C39" s="12">
        <f t="shared" si="7"/>
        <v>1008</v>
      </c>
      <c r="D39" s="12">
        <f t="shared" si="8"/>
        <v>3527</v>
      </c>
      <c r="E39" s="12">
        <f t="shared" si="9"/>
        <v>1625</v>
      </c>
      <c r="F39" s="13">
        <f t="shared" si="5"/>
        <v>5135</v>
      </c>
      <c r="G39" s="12">
        <f t="shared" si="10"/>
        <v>2633</v>
      </c>
      <c r="H39" s="12">
        <f t="shared" si="11"/>
        <v>8662</v>
      </c>
      <c r="I39" s="83" t="str">
        <f t="shared" si="6"/>
        <v>最低工資調高為23,800元</v>
      </c>
    </row>
    <row r="40" spans="1:9" ht="15.75">
      <c r="A40" s="11">
        <v>37</v>
      </c>
      <c r="B40" s="14">
        <v>120900</v>
      </c>
      <c r="C40" s="12">
        <f t="shared" si="7"/>
        <v>1008</v>
      </c>
      <c r="D40" s="12">
        <f t="shared" si="8"/>
        <v>3527</v>
      </c>
      <c r="E40" s="12">
        <f t="shared" si="9"/>
        <v>1701</v>
      </c>
      <c r="F40" s="13">
        <f t="shared" si="5"/>
        <v>5375</v>
      </c>
      <c r="G40" s="12">
        <f t="shared" si="10"/>
        <v>2709</v>
      </c>
      <c r="H40" s="12">
        <f t="shared" si="11"/>
        <v>8902</v>
      </c>
      <c r="I40" s="83" t="str">
        <f>I39</f>
        <v>最低工資調高為23,800元</v>
      </c>
    </row>
    <row r="41" spans="1:9" ht="15.75">
      <c r="A41" s="11">
        <v>38</v>
      </c>
      <c r="B41" s="14">
        <v>126300</v>
      </c>
      <c r="C41" s="12">
        <f t="shared" si="7"/>
        <v>1008</v>
      </c>
      <c r="D41" s="12">
        <f t="shared" si="8"/>
        <v>3527</v>
      </c>
      <c r="E41" s="12">
        <f t="shared" si="9"/>
        <v>1777</v>
      </c>
      <c r="F41" s="13">
        <f t="shared" si="5"/>
        <v>5615</v>
      </c>
      <c r="G41" s="12">
        <f t="shared" si="10"/>
        <v>2785</v>
      </c>
      <c r="H41" s="12">
        <f t="shared" si="11"/>
        <v>9142</v>
      </c>
      <c r="I41" s="83" t="str">
        <f t="shared" si="6"/>
        <v>最低工資調高為23,800元</v>
      </c>
    </row>
    <row r="42" spans="1:9" ht="15.75">
      <c r="A42" s="11">
        <v>39</v>
      </c>
      <c r="B42" s="14">
        <v>131700</v>
      </c>
      <c r="C42" s="12">
        <f t="shared" si="7"/>
        <v>1008</v>
      </c>
      <c r="D42" s="12">
        <f t="shared" si="8"/>
        <v>3527</v>
      </c>
      <c r="E42" s="12">
        <f t="shared" si="9"/>
        <v>1853</v>
      </c>
      <c r="F42" s="13">
        <f t="shared" si="5"/>
        <v>5856</v>
      </c>
      <c r="G42" s="12">
        <f t="shared" si="10"/>
        <v>2861</v>
      </c>
      <c r="H42" s="12">
        <f t="shared" si="11"/>
        <v>9383</v>
      </c>
      <c r="I42" s="83" t="str">
        <f t="shared" si="6"/>
        <v>最低工資調高為23,800元</v>
      </c>
    </row>
    <row r="43" spans="1:9" ht="15.75">
      <c r="A43" s="11">
        <v>40</v>
      </c>
      <c r="B43" s="14">
        <v>137100</v>
      </c>
      <c r="C43" s="12">
        <f t="shared" si="7"/>
        <v>1008</v>
      </c>
      <c r="D43" s="12">
        <f t="shared" si="8"/>
        <v>3527</v>
      </c>
      <c r="E43" s="12">
        <f t="shared" si="9"/>
        <v>1929</v>
      </c>
      <c r="F43" s="13">
        <f t="shared" si="5"/>
        <v>6096</v>
      </c>
      <c r="G43" s="12">
        <f t="shared" si="10"/>
        <v>2937</v>
      </c>
      <c r="H43" s="12">
        <f t="shared" si="11"/>
        <v>9623</v>
      </c>
      <c r="I43" s="83" t="str">
        <f t="shared" si="6"/>
        <v>最低工資調高為23,800元</v>
      </c>
    </row>
    <row r="44" spans="1:9" ht="15.75">
      <c r="A44" s="11">
        <v>41</v>
      </c>
      <c r="B44" s="14">
        <v>142500</v>
      </c>
      <c r="C44" s="12">
        <f t="shared" si="7"/>
        <v>1008</v>
      </c>
      <c r="D44" s="12">
        <f t="shared" si="8"/>
        <v>3527</v>
      </c>
      <c r="E44" s="12">
        <f t="shared" si="9"/>
        <v>2005</v>
      </c>
      <c r="F44" s="13">
        <f t="shared" si="5"/>
        <v>6336</v>
      </c>
      <c r="G44" s="12">
        <f t="shared" si="10"/>
        <v>3013</v>
      </c>
      <c r="H44" s="12">
        <f t="shared" si="11"/>
        <v>9863</v>
      </c>
      <c r="I44" s="83" t="str">
        <f t="shared" si="6"/>
        <v>最低工資調高為23,800元</v>
      </c>
    </row>
    <row r="45" spans="1:9" ht="15.75">
      <c r="A45" s="11">
        <v>42</v>
      </c>
      <c r="B45" s="14">
        <v>147900</v>
      </c>
      <c r="C45" s="12">
        <f t="shared" si="7"/>
        <v>1008</v>
      </c>
      <c r="D45" s="12">
        <f t="shared" si="8"/>
        <v>3527</v>
      </c>
      <c r="E45" s="12">
        <f t="shared" si="9"/>
        <v>2081</v>
      </c>
      <c r="F45" s="13">
        <f t="shared" si="5"/>
        <v>6576</v>
      </c>
      <c r="G45" s="12">
        <f t="shared" si="10"/>
        <v>3089</v>
      </c>
      <c r="H45" s="12">
        <f t="shared" si="11"/>
        <v>10103</v>
      </c>
      <c r="I45" s="83" t="str">
        <f t="shared" si="6"/>
        <v>最低工資調高為23,800元</v>
      </c>
    </row>
    <row r="46" spans="1:9" ht="15.75">
      <c r="A46" s="11">
        <v>43</v>
      </c>
      <c r="B46" s="14">
        <v>150000</v>
      </c>
      <c r="C46" s="12">
        <f t="shared" si="7"/>
        <v>1008</v>
      </c>
      <c r="D46" s="12">
        <f t="shared" si="8"/>
        <v>3527</v>
      </c>
      <c r="E46" s="12">
        <f t="shared" si="9"/>
        <v>2111</v>
      </c>
      <c r="F46" s="13">
        <f t="shared" si="5"/>
        <v>6669</v>
      </c>
      <c r="G46" s="12">
        <f t="shared" si="10"/>
        <v>3119</v>
      </c>
      <c r="H46" s="12">
        <f t="shared" si="11"/>
        <v>10196</v>
      </c>
      <c r="I46" s="83" t="str">
        <f t="shared" si="6"/>
        <v>最低工資調高為23,800元</v>
      </c>
    </row>
    <row r="47" spans="1:9" ht="15.75">
      <c r="A47" s="11">
        <v>44</v>
      </c>
      <c r="B47" s="13">
        <v>156400</v>
      </c>
      <c r="C47" s="12">
        <f t="shared" si="7"/>
        <v>1008</v>
      </c>
      <c r="D47" s="12">
        <f t="shared" si="8"/>
        <v>3527</v>
      </c>
      <c r="E47" s="12">
        <f t="shared" si="9"/>
        <v>2201</v>
      </c>
      <c r="F47" s="13">
        <f t="shared" si="5"/>
        <v>6954</v>
      </c>
      <c r="G47" s="12">
        <f t="shared" si="10"/>
        <v>3209</v>
      </c>
      <c r="H47" s="12">
        <f t="shared" si="11"/>
        <v>10481</v>
      </c>
      <c r="I47" s="83" t="str">
        <f t="shared" si="6"/>
        <v>最低工資調高為23,800元</v>
      </c>
    </row>
    <row r="48" spans="1:9" ht="15.75">
      <c r="A48" s="11">
        <v>45</v>
      </c>
      <c r="B48" s="14">
        <v>162800</v>
      </c>
      <c r="C48" s="12">
        <f t="shared" si="7"/>
        <v>1008</v>
      </c>
      <c r="D48" s="12">
        <f t="shared" si="8"/>
        <v>3527</v>
      </c>
      <c r="E48" s="12">
        <f t="shared" si="9"/>
        <v>2291</v>
      </c>
      <c r="F48" s="13">
        <f t="shared" si="5"/>
        <v>7238</v>
      </c>
      <c r="G48" s="12">
        <f t="shared" si="10"/>
        <v>3299</v>
      </c>
      <c r="H48" s="12">
        <f t="shared" si="11"/>
        <v>10765</v>
      </c>
      <c r="I48" s="83" t="str">
        <f t="shared" si="6"/>
        <v>最低工資調高為23,800元</v>
      </c>
    </row>
    <row r="49" spans="1:9" ht="15.75">
      <c r="A49" s="11">
        <v>46</v>
      </c>
      <c r="B49" s="13">
        <v>169200</v>
      </c>
      <c r="C49" s="12">
        <f t="shared" si="7"/>
        <v>1008</v>
      </c>
      <c r="D49" s="12">
        <f t="shared" si="8"/>
        <v>3527</v>
      </c>
      <c r="E49" s="12">
        <f t="shared" si="9"/>
        <v>2381</v>
      </c>
      <c r="F49" s="13">
        <f t="shared" si="5"/>
        <v>7523</v>
      </c>
      <c r="G49" s="12">
        <f t="shared" si="10"/>
        <v>3389</v>
      </c>
      <c r="H49" s="12">
        <f t="shared" si="11"/>
        <v>11050</v>
      </c>
      <c r="I49" s="83" t="str">
        <f t="shared" si="6"/>
        <v>最低工資調高為23,800元</v>
      </c>
    </row>
    <row r="50" spans="1:9" ht="15.75">
      <c r="A50" s="11">
        <v>47</v>
      </c>
      <c r="B50" s="13">
        <v>175600</v>
      </c>
      <c r="C50" s="12">
        <f t="shared" si="7"/>
        <v>1008</v>
      </c>
      <c r="D50" s="12">
        <f t="shared" si="8"/>
        <v>3527</v>
      </c>
      <c r="E50" s="12">
        <f t="shared" si="9"/>
        <v>2471</v>
      </c>
      <c r="F50" s="13">
        <f t="shared" si="5"/>
        <v>7807</v>
      </c>
      <c r="G50" s="12">
        <f t="shared" si="10"/>
        <v>3479</v>
      </c>
      <c r="H50" s="12">
        <f t="shared" si="11"/>
        <v>11334</v>
      </c>
      <c r="I50" s="83" t="str">
        <f t="shared" si="6"/>
        <v>最低工資調高為23,800元</v>
      </c>
    </row>
    <row r="51" spans="1:9" ht="15.75">
      <c r="A51" s="11">
        <v>48</v>
      </c>
      <c r="B51" s="13">
        <v>182000</v>
      </c>
      <c r="C51" s="12">
        <f t="shared" si="7"/>
        <v>1008</v>
      </c>
      <c r="D51" s="12">
        <f t="shared" si="8"/>
        <v>3527</v>
      </c>
      <c r="E51" s="12">
        <f t="shared" si="9"/>
        <v>2561</v>
      </c>
      <c r="F51" s="13">
        <f t="shared" si="5"/>
        <v>8092</v>
      </c>
      <c r="G51" s="12">
        <f t="shared" si="10"/>
        <v>3569</v>
      </c>
      <c r="H51" s="12">
        <f t="shared" si="11"/>
        <v>11619</v>
      </c>
      <c r="I51" s="83" t="str">
        <f t="shared" si="6"/>
        <v>最低工資調高為23,800元</v>
      </c>
    </row>
    <row r="52" spans="1:9" ht="20.25" customHeight="1">
      <c r="A52" s="224" t="s">
        <v>6</v>
      </c>
      <c r="B52" s="9" t="s">
        <v>11</v>
      </c>
      <c r="C52" s="10"/>
      <c r="D52" s="10"/>
      <c r="E52" s="10"/>
      <c r="F52" s="10"/>
      <c r="G52" s="10"/>
      <c r="H52" s="10"/>
      <c r="I52" s="15"/>
    </row>
    <row r="53" spans="1:9" ht="37.5" customHeight="1">
      <c r="A53" s="225"/>
      <c r="B53" s="221" t="s">
        <v>21</v>
      </c>
      <c r="C53" s="222"/>
      <c r="D53" s="222"/>
      <c r="E53" s="222"/>
      <c r="F53" s="222"/>
      <c r="G53" s="222"/>
      <c r="H53" s="222"/>
      <c r="I53" s="223"/>
    </row>
    <row r="54" spans="1:9" ht="20.25" customHeight="1">
      <c r="A54" s="225"/>
      <c r="B54" s="227" t="s">
        <v>9</v>
      </c>
      <c r="C54" s="228"/>
      <c r="D54" s="228"/>
      <c r="E54" s="228"/>
      <c r="F54" s="228"/>
      <c r="G54" s="228"/>
      <c r="H54" s="228"/>
      <c r="I54" s="229"/>
    </row>
    <row r="55" spans="1:9" ht="60" customHeight="1">
      <c r="A55" s="225"/>
      <c r="B55" s="221" t="s">
        <v>234</v>
      </c>
      <c r="C55" s="222"/>
      <c r="D55" s="222"/>
      <c r="E55" s="222"/>
      <c r="F55" s="222"/>
      <c r="G55" s="222"/>
      <c r="H55" s="222"/>
      <c r="I55" s="223"/>
    </row>
    <row r="56" spans="1:9" ht="42.75" customHeight="1">
      <c r="A56" s="225"/>
      <c r="B56" s="221" t="s">
        <v>260</v>
      </c>
      <c r="C56" s="222"/>
      <c r="D56" s="222"/>
      <c r="E56" s="222"/>
      <c r="F56" s="222"/>
      <c r="G56" s="222"/>
      <c r="H56" s="222"/>
      <c r="I56" s="223"/>
    </row>
    <row r="57" spans="1:9" ht="15.75">
      <c r="A57" s="225"/>
      <c r="B57" s="221" t="s">
        <v>165</v>
      </c>
      <c r="C57" s="222"/>
      <c r="D57" s="222"/>
      <c r="E57" s="222"/>
      <c r="F57" s="222"/>
      <c r="G57" s="222"/>
      <c r="H57" s="222"/>
      <c r="I57" s="223"/>
    </row>
    <row r="58" spans="1:9" ht="15.75">
      <c r="A58" s="225"/>
      <c r="B58" s="221" t="s">
        <v>259</v>
      </c>
      <c r="C58" s="222"/>
      <c r="D58" s="222"/>
      <c r="E58" s="222"/>
      <c r="F58" s="222"/>
      <c r="G58" s="222"/>
      <c r="H58" s="222"/>
      <c r="I58" s="223"/>
    </row>
    <row r="59" spans="1:9" ht="42" customHeight="1">
      <c r="A59" s="226"/>
      <c r="B59" s="230" t="s">
        <v>204</v>
      </c>
      <c r="C59" s="231"/>
      <c r="D59" s="231"/>
      <c r="E59" s="231"/>
      <c r="F59" s="231"/>
      <c r="G59" s="231"/>
      <c r="H59" s="231"/>
      <c r="I59" s="232"/>
    </row>
  </sheetData>
  <sheetProtection/>
  <mergeCells count="15">
    <mergeCell ref="B53:I53"/>
    <mergeCell ref="A52:A59"/>
    <mergeCell ref="B55:I55"/>
    <mergeCell ref="B54:I54"/>
    <mergeCell ref="B59:I59"/>
    <mergeCell ref="B56:I56"/>
    <mergeCell ref="B57:I57"/>
    <mergeCell ref="B58:I58"/>
    <mergeCell ref="A1:I1"/>
    <mergeCell ref="I2:I3"/>
    <mergeCell ref="C2:D2"/>
    <mergeCell ref="E2:F2"/>
    <mergeCell ref="A2:A3"/>
    <mergeCell ref="G2:H2"/>
    <mergeCell ref="B2:B3"/>
  </mergeCells>
  <printOptions horizontalCentered="1"/>
  <pageMargins left="0.48" right="0.36" top="0.3937007874015748" bottom="0.3937007874015748" header="0.5118110236220472" footer="0.5118110236220472"/>
  <pageSetup blackAndWhite="1" horizontalDpi="600" verticalDpi="600" orientation="portrait" paperSize="9"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tabColor rgb="FFFF0000"/>
  </sheetPr>
  <dimension ref="A1:AE74"/>
  <sheetViews>
    <sheetView tabSelected="1" zoomScalePageLayoutView="0" workbookViewId="0" topLeftCell="A1">
      <selection activeCell="N32" sqref="N32"/>
    </sheetView>
  </sheetViews>
  <sheetFormatPr defaultColWidth="9.00390625" defaultRowHeight="16.5"/>
  <cols>
    <col min="1" max="1" width="8.875" style="108" customWidth="1"/>
    <col min="2" max="2" width="6.00390625" style="108" customWidth="1"/>
    <col min="3" max="3" width="7.25390625" style="108" customWidth="1"/>
    <col min="4" max="29" width="6.00390625" style="108" customWidth="1"/>
    <col min="30" max="30" width="3.25390625" style="108" customWidth="1"/>
    <col min="31" max="31" width="10.50390625" style="108" customWidth="1"/>
    <col min="32" max="16384" width="9.00390625" style="108" customWidth="1"/>
  </cols>
  <sheetData>
    <row r="1" spans="1:31" s="106" customFormat="1" ht="23.25" customHeight="1">
      <c r="A1" s="258" t="s">
        <v>237</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07"/>
      <c r="AE1" s="207"/>
    </row>
    <row r="2" spans="1:31" s="107" customFormat="1" ht="18" customHeight="1" thickBot="1">
      <c r="A2" s="272" t="s">
        <v>238</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179"/>
      <c r="AE2" s="179"/>
    </row>
    <row r="3" spans="1:31" ht="12" customHeight="1">
      <c r="A3" s="274"/>
      <c r="B3" s="277" t="s">
        <v>164</v>
      </c>
      <c r="C3" s="278"/>
      <c r="D3" s="279"/>
      <c r="E3" s="280"/>
      <c r="F3" s="269" t="s">
        <v>239</v>
      </c>
      <c r="G3" s="270"/>
      <c r="H3" s="270"/>
      <c r="I3" s="270"/>
      <c r="J3" s="270"/>
      <c r="K3" s="270"/>
      <c r="L3" s="270"/>
      <c r="M3" s="270"/>
      <c r="N3" s="270"/>
      <c r="O3" s="270"/>
      <c r="P3" s="270"/>
      <c r="Q3" s="270"/>
      <c r="R3" s="270"/>
      <c r="S3" s="270"/>
      <c r="T3" s="270"/>
      <c r="U3" s="270"/>
      <c r="V3" s="270"/>
      <c r="W3" s="270"/>
      <c r="X3" s="270"/>
      <c r="Y3" s="271"/>
      <c r="Z3" s="259" t="s">
        <v>240</v>
      </c>
      <c r="AA3" s="259"/>
      <c r="AB3" s="259" t="s">
        <v>241</v>
      </c>
      <c r="AC3" s="260"/>
      <c r="AD3" s="178"/>
      <c r="AE3" s="180" t="s">
        <v>0</v>
      </c>
    </row>
    <row r="4" spans="1:31" ht="12" customHeight="1">
      <c r="A4" s="275"/>
      <c r="B4" s="255">
        <v>11100</v>
      </c>
      <c r="C4" s="255"/>
      <c r="D4" s="255">
        <v>12540</v>
      </c>
      <c r="E4" s="255"/>
      <c r="F4" s="255">
        <v>13500</v>
      </c>
      <c r="G4" s="255"/>
      <c r="H4" s="255">
        <v>15840</v>
      </c>
      <c r="I4" s="255"/>
      <c r="J4" s="256">
        <v>16500</v>
      </c>
      <c r="K4" s="257"/>
      <c r="L4" s="255">
        <v>17280</v>
      </c>
      <c r="M4" s="255"/>
      <c r="N4" s="255">
        <v>17880</v>
      </c>
      <c r="O4" s="255"/>
      <c r="P4" s="255">
        <v>19047</v>
      </c>
      <c r="Q4" s="255"/>
      <c r="R4" s="255">
        <v>20008</v>
      </c>
      <c r="S4" s="255"/>
      <c r="T4" s="255">
        <v>21009</v>
      </c>
      <c r="U4" s="255"/>
      <c r="V4" s="255">
        <v>22000</v>
      </c>
      <c r="W4" s="255"/>
      <c r="X4" s="255">
        <v>23100</v>
      </c>
      <c r="Y4" s="255"/>
      <c r="Z4" s="256">
        <v>23800</v>
      </c>
      <c r="AA4" s="257"/>
      <c r="AB4" s="256">
        <v>24000</v>
      </c>
      <c r="AC4" s="263"/>
      <c r="AD4" s="178"/>
      <c r="AE4" s="181">
        <v>0.1</v>
      </c>
    </row>
    <row r="5" spans="1:31" ht="12" customHeight="1">
      <c r="A5" s="276"/>
      <c r="B5" s="182" t="s">
        <v>242</v>
      </c>
      <c r="C5" s="182" t="s">
        <v>243</v>
      </c>
      <c r="D5" s="182" t="s">
        <v>242</v>
      </c>
      <c r="E5" s="182" t="s">
        <v>243</v>
      </c>
      <c r="F5" s="182" t="s">
        <v>242</v>
      </c>
      <c r="G5" s="182" t="s">
        <v>243</v>
      </c>
      <c r="H5" s="182" t="s">
        <v>242</v>
      </c>
      <c r="I5" s="182" t="s">
        <v>243</v>
      </c>
      <c r="J5" s="182" t="s">
        <v>242</v>
      </c>
      <c r="K5" s="182" t="s">
        <v>243</v>
      </c>
      <c r="L5" s="182" t="s">
        <v>242</v>
      </c>
      <c r="M5" s="182" t="s">
        <v>243</v>
      </c>
      <c r="N5" s="182" t="s">
        <v>242</v>
      </c>
      <c r="O5" s="182" t="s">
        <v>243</v>
      </c>
      <c r="P5" s="182" t="s">
        <v>242</v>
      </c>
      <c r="Q5" s="182" t="s">
        <v>243</v>
      </c>
      <c r="R5" s="182" t="s">
        <v>242</v>
      </c>
      <c r="S5" s="182" t="s">
        <v>243</v>
      </c>
      <c r="T5" s="182" t="s">
        <v>242</v>
      </c>
      <c r="U5" s="182" t="s">
        <v>243</v>
      </c>
      <c r="V5" s="182" t="s">
        <v>242</v>
      </c>
      <c r="W5" s="182" t="s">
        <v>243</v>
      </c>
      <c r="X5" s="182" t="s">
        <v>242</v>
      </c>
      <c r="Y5" s="182" t="s">
        <v>243</v>
      </c>
      <c r="Z5" s="182" t="s">
        <v>242</v>
      </c>
      <c r="AA5" s="182" t="s">
        <v>243</v>
      </c>
      <c r="AB5" s="182" t="s">
        <v>242</v>
      </c>
      <c r="AC5" s="183" t="s">
        <v>243</v>
      </c>
      <c r="AD5" s="178"/>
      <c r="AE5" s="178"/>
    </row>
    <row r="6" spans="1:31" s="109" customFormat="1" ht="10.5" customHeight="1">
      <c r="A6" s="184">
        <v>1</v>
      </c>
      <c r="B6" s="185">
        <v>7</v>
      </c>
      <c r="C6" s="185">
        <v>26</v>
      </c>
      <c r="D6" s="185">
        <v>8</v>
      </c>
      <c r="E6" s="185">
        <v>29</v>
      </c>
      <c r="F6" s="185">
        <v>9</v>
      </c>
      <c r="G6" s="185">
        <v>32</v>
      </c>
      <c r="H6" s="185">
        <v>11</v>
      </c>
      <c r="I6" s="185">
        <v>37</v>
      </c>
      <c r="J6" s="185">
        <v>11</v>
      </c>
      <c r="K6" s="185">
        <v>39</v>
      </c>
      <c r="L6" s="185">
        <v>12</v>
      </c>
      <c r="M6" s="185">
        <v>40</v>
      </c>
      <c r="N6" s="185">
        <v>12</v>
      </c>
      <c r="O6" s="185">
        <v>42</v>
      </c>
      <c r="P6" s="185">
        <v>13</v>
      </c>
      <c r="Q6" s="185">
        <v>44</v>
      </c>
      <c r="R6" s="185">
        <v>13</v>
      </c>
      <c r="S6" s="185">
        <v>47</v>
      </c>
      <c r="T6" s="185">
        <v>14</v>
      </c>
      <c r="U6" s="185">
        <v>49</v>
      </c>
      <c r="V6" s="185">
        <v>15</v>
      </c>
      <c r="W6" s="185">
        <v>51</v>
      </c>
      <c r="X6" s="185">
        <v>15</v>
      </c>
      <c r="Y6" s="185">
        <v>54</v>
      </c>
      <c r="Z6" s="185">
        <v>16</v>
      </c>
      <c r="AA6" s="185">
        <v>56</v>
      </c>
      <c r="AB6" s="185">
        <v>16</v>
      </c>
      <c r="AC6" s="186">
        <v>56</v>
      </c>
      <c r="AD6" s="187"/>
      <c r="AE6" s="187"/>
    </row>
    <row r="7" spans="1:31" s="109" customFormat="1" ht="10.5" customHeight="1">
      <c r="A7" s="184">
        <v>2</v>
      </c>
      <c r="B7" s="185">
        <v>15</v>
      </c>
      <c r="C7" s="185">
        <v>52</v>
      </c>
      <c r="D7" s="185">
        <v>17</v>
      </c>
      <c r="E7" s="185">
        <v>59</v>
      </c>
      <c r="F7" s="185">
        <v>18</v>
      </c>
      <c r="G7" s="185">
        <v>63</v>
      </c>
      <c r="H7" s="185">
        <v>21</v>
      </c>
      <c r="I7" s="185">
        <v>74</v>
      </c>
      <c r="J7" s="185">
        <v>22</v>
      </c>
      <c r="K7" s="185">
        <v>77</v>
      </c>
      <c r="L7" s="185">
        <v>23</v>
      </c>
      <c r="M7" s="185">
        <v>81</v>
      </c>
      <c r="N7" s="185">
        <v>24</v>
      </c>
      <c r="O7" s="185">
        <v>83</v>
      </c>
      <c r="P7" s="185">
        <v>25</v>
      </c>
      <c r="Q7" s="185">
        <v>89</v>
      </c>
      <c r="R7" s="185">
        <v>27</v>
      </c>
      <c r="S7" s="185">
        <v>93</v>
      </c>
      <c r="T7" s="185">
        <v>28</v>
      </c>
      <c r="U7" s="185">
        <v>98</v>
      </c>
      <c r="V7" s="185">
        <v>29</v>
      </c>
      <c r="W7" s="185">
        <v>103</v>
      </c>
      <c r="X7" s="185">
        <v>31</v>
      </c>
      <c r="Y7" s="185">
        <v>108</v>
      </c>
      <c r="Z7" s="185">
        <v>32</v>
      </c>
      <c r="AA7" s="185">
        <v>111</v>
      </c>
      <c r="AB7" s="185">
        <v>32</v>
      </c>
      <c r="AC7" s="186">
        <v>112</v>
      </c>
      <c r="AD7" s="187"/>
      <c r="AE7" s="187"/>
    </row>
    <row r="8" spans="1:31" s="109" customFormat="1" ht="10.5" customHeight="1">
      <c r="A8" s="184">
        <v>3</v>
      </c>
      <c r="B8" s="185">
        <v>22</v>
      </c>
      <c r="C8" s="185">
        <v>78</v>
      </c>
      <c r="D8" s="185">
        <v>25</v>
      </c>
      <c r="E8" s="185">
        <v>88</v>
      </c>
      <c r="F8" s="185">
        <v>27</v>
      </c>
      <c r="G8" s="185">
        <v>95</v>
      </c>
      <c r="H8" s="185">
        <v>32</v>
      </c>
      <c r="I8" s="185">
        <v>111</v>
      </c>
      <c r="J8" s="185">
        <v>33</v>
      </c>
      <c r="K8" s="185">
        <v>116</v>
      </c>
      <c r="L8" s="185">
        <v>35</v>
      </c>
      <c r="M8" s="185">
        <v>121</v>
      </c>
      <c r="N8" s="185">
        <v>36</v>
      </c>
      <c r="O8" s="185">
        <v>125</v>
      </c>
      <c r="P8" s="185">
        <v>38</v>
      </c>
      <c r="Q8" s="185">
        <v>133</v>
      </c>
      <c r="R8" s="185">
        <v>40</v>
      </c>
      <c r="S8" s="185">
        <v>140</v>
      </c>
      <c r="T8" s="185">
        <v>42</v>
      </c>
      <c r="U8" s="185">
        <v>147</v>
      </c>
      <c r="V8" s="185">
        <v>44</v>
      </c>
      <c r="W8" s="185">
        <v>154</v>
      </c>
      <c r="X8" s="185">
        <v>46</v>
      </c>
      <c r="Y8" s="185">
        <v>162</v>
      </c>
      <c r="Z8" s="185">
        <v>48</v>
      </c>
      <c r="AA8" s="185">
        <v>167</v>
      </c>
      <c r="AB8" s="185">
        <v>48</v>
      </c>
      <c r="AC8" s="186">
        <v>168</v>
      </c>
      <c r="AD8" s="187"/>
      <c r="AE8" s="187"/>
    </row>
    <row r="9" spans="1:31" s="109" customFormat="1" ht="10.5" customHeight="1">
      <c r="A9" s="184">
        <v>4</v>
      </c>
      <c r="B9" s="185">
        <v>30</v>
      </c>
      <c r="C9" s="185">
        <v>104</v>
      </c>
      <c r="D9" s="185">
        <v>33</v>
      </c>
      <c r="E9" s="185">
        <v>117</v>
      </c>
      <c r="F9" s="185">
        <v>36</v>
      </c>
      <c r="G9" s="185">
        <v>126</v>
      </c>
      <c r="H9" s="185">
        <v>42</v>
      </c>
      <c r="I9" s="185">
        <v>148</v>
      </c>
      <c r="J9" s="185">
        <v>44</v>
      </c>
      <c r="K9" s="185">
        <v>154</v>
      </c>
      <c r="L9" s="185">
        <v>46</v>
      </c>
      <c r="M9" s="185">
        <v>161</v>
      </c>
      <c r="N9" s="185">
        <v>48</v>
      </c>
      <c r="O9" s="185">
        <v>167</v>
      </c>
      <c r="P9" s="185">
        <v>51</v>
      </c>
      <c r="Q9" s="185">
        <v>178</v>
      </c>
      <c r="R9" s="185">
        <v>53</v>
      </c>
      <c r="S9" s="185">
        <v>187</v>
      </c>
      <c r="T9" s="185">
        <v>56</v>
      </c>
      <c r="U9" s="185">
        <v>196</v>
      </c>
      <c r="V9" s="185">
        <v>59</v>
      </c>
      <c r="W9" s="185">
        <v>205</v>
      </c>
      <c r="X9" s="185">
        <v>62</v>
      </c>
      <c r="Y9" s="185">
        <v>216</v>
      </c>
      <c r="Z9" s="185">
        <v>63</v>
      </c>
      <c r="AA9" s="185">
        <v>222</v>
      </c>
      <c r="AB9" s="185">
        <v>64</v>
      </c>
      <c r="AC9" s="186">
        <v>224</v>
      </c>
      <c r="AD9" s="187"/>
      <c r="AE9" s="187"/>
    </row>
    <row r="10" spans="1:31" s="109" customFormat="1" ht="10.5" customHeight="1">
      <c r="A10" s="184">
        <v>5</v>
      </c>
      <c r="B10" s="185">
        <v>37</v>
      </c>
      <c r="C10" s="185">
        <v>130</v>
      </c>
      <c r="D10" s="185">
        <v>42</v>
      </c>
      <c r="E10" s="185">
        <v>146</v>
      </c>
      <c r="F10" s="185">
        <v>45</v>
      </c>
      <c r="G10" s="185">
        <v>158</v>
      </c>
      <c r="H10" s="185">
        <v>53</v>
      </c>
      <c r="I10" s="185">
        <v>185</v>
      </c>
      <c r="J10" s="185">
        <v>55</v>
      </c>
      <c r="K10" s="185">
        <v>193</v>
      </c>
      <c r="L10" s="185">
        <v>58</v>
      </c>
      <c r="M10" s="185">
        <v>202</v>
      </c>
      <c r="N10" s="185">
        <v>60</v>
      </c>
      <c r="O10" s="185">
        <v>209</v>
      </c>
      <c r="P10" s="185">
        <v>63</v>
      </c>
      <c r="Q10" s="185">
        <v>222</v>
      </c>
      <c r="R10" s="185">
        <v>67</v>
      </c>
      <c r="S10" s="185">
        <v>233</v>
      </c>
      <c r="T10" s="185">
        <v>70</v>
      </c>
      <c r="U10" s="185">
        <v>245</v>
      </c>
      <c r="V10" s="185">
        <v>73</v>
      </c>
      <c r="W10" s="185">
        <v>257</v>
      </c>
      <c r="X10" s="185">
        <v>77</v>
      </c>
      <c r="Y10" s="185">
        <v>270</v>
      </c>
      <c r="Z10" s="185">
        <v>79</v>
      </c>
      <c r="AA10" s="185">
        <v>278</v>
      </c>
      <c r="AB10" s="185">
        <v>80</v>
      </c>
      <c r="AC10" s="186">
        <v>280</v>
      </c>
      <c r="AD10" s="187"/>
      <c r="AE10" s="187"/>
    </row>
    <row r="11" spans="1:31" s="109" customFormat="1" ht="10.5" customHeight="1">
      <c r="A11" s="184">
        <v>6</v>
      </c>
      <c r="B11" s="185">
        <v>44</v>
      </c>
      <c r="C11" s="185">
        <v>155</v>
      </c>
      <c r="D11" s="185">
        <v>50</v>
      </c>
      <c r="E11" s="185">
        <v>176</v>
      </c>
      <c r="F11" s="185">
        <v>54</v>
      </c>
      <c r="G11" s="185">
        <v>189</v>
      </c>
      <c r="H11" s="185">
        <v>63</v>
      </c>
      <c r="I11" s="185">
        <v>222</v>
      </c>
      <c r="J11" s="185">
        <v>66</v>
      </c>
      <c r="K11" s="185">
        <v>231</v>
      </c>
      <c r="L11" s="185">
        <v>69</v>
      </c>
      <c r="M11" s="185">
        <v>242</v>
      </c>
      <c r="N11" s="185">
        <v>72</v>
      </c>
      <c r="O11" s="185">
        <v>250</v>
      </c>
      <c r="P11" s="185">
        <v>76</v>
      </c>
      <c r="Q11" s="185">
        <v>267</v>
      </c>
      <c r="R11" s="185">
        <v>80</v>
      </c>
      <c r="S11" s="185">
        <v>280</v>
      </c>
      <c r="T11" s="185">
        <v>84</v>
      </c>
      <c r="U11" s="185">
        <v>294</v>
      </c>
      <c r="V11" s="185">
        <v>88</v>
      </c>
      <c r="W11" s="185">
        <v>308</v>
      </c>
      <c r="X11" s="185">
        <v>92</v>
      </c>
      <c r="Y11" s="185">
        <v>323</v>
      </c>
      <c r="Z11" s="185">
        <v>95</v>
      </c>
      <c r="AA11" s="185">
        <v>333</v>
      </c>
      <c r="AB11" s="185">
        <v>96</v>
      </c>
      <c r="AC11" s="186">
        <v>336</v>
      </c>
      <c r="AD11" s="187"/>
      <c r="AE11" s="187"/>
    </row>
    <row r="12" spans="1:31" s="109" customFormat="1" ht="10.5" customHeight="1">
      <c r="A12" s="184">
        <v>7</v>
      </c>
      <c r="B12" s="185">
        <v>52</v>
      </c>
      <c r="C12" s="185">
        <v>181</v>
      </c>
      <c r="D12" s="185">
        <v>59</v>
      </c>
      <c r="E12" s="185">
        <v>205</v>
      </c>
      <c r="F12" s="185">
        <v>63</v>
      </c>
      <c r="G12" s="185">
        <v>221</v>
      </c>
      <c r="H12" s="185">
        <v>74</v>
      </c>
      <c r="I12" s="185">
        <v>259</v>
      </c>
      <c r="J12" s="185">
        <v>77</v>
      </c>
      <c r="K12" s="185">
        <v>270</v>
      </c>
      <c r="L12" s="185">
        <v>81</v>
      </c>
      <c r="M12" s="185">
        <v>282</v>
      </c>
      <c r="N12" s="185">
        <v>83</v>
      </c>
      <c r="O12" s="185">
        <v>292</v>
      </c>
      <c r="P12" s="185">
        <v>89</v>
      </c>
      <c r="Q12" s="185">
        <v>311</v>
      </c>
      <c r="R12" s="185">
        <v>93</v>
      </c>
      <c r="S12" s="185">
        <v>327</v>
      </c>
      <c r="T12" s="185">
        <v>98</v>
      </c>
      <c r="U12" s="185">
        <v>343</v>
      </c>
      <c r="V12" s="185">
        <v>103</v>
      </c>
      <c r="W12" s="185">
        <v>359</v>
      </c>
      <c r="X12" s="185">
        <v>108</v>
      </c>
      <c r="Y12" s="185">
        <v>377</v>
      </c>
      <c r="Z12" s="185">
        <v>111</v>
      </c>
      <c r="AA12" s="185">
        <v>389</v>
      </c>
      <c r="AB12" s="185">
        <v>112</v>
      </c>
      <c r="AC12" s="186">
        <v>392</v>
      </c>
      <c r="AD12" s="187"/>
      <c r="AE12" s="187"/>
    </row>
    <row r="13" spans="1:31" s="109" customFormat="1" ht="10.5" customHeight="1">
      <c r="A13" s="184">
        <v>8</v>
      </c>
      <c r="B13" s="185">
        <v>59</v>
      </c>
      <c r="C13" s="185">
        <v>207</v>
      </c>
      <c r="D13" s="185">
        <v>67</v>
      </c>
      <c r="E13" s="185">
        <v>234</v>
      </c>
      <c r="F13" s="185">
        <v>72</v>
      </c>
      <c r="G13" s="185">
        <v>252</v>
      </c>
      <c r="H13" s="185">
        <v>84</v>
      </c>
      <c r="I13" s="185">
        <v>296</v>
      </c>
      <c r="J13" s="185">
        <v>88</v>
      </c>
      <c r="K13" s="185">
        <v>308</v>
      </c>
      <c r="L13" s="185">
        <v>92</v>
      </c>
      <c r="M13" s="185">
        <v>323</v>
      </c>
      <c r="N13" s="185">
        <v>95</v>
      </c>
      <c r="O13" s="185">
        <v>334</v>
      </c>
      <c r="P13" s="185">
        <v>102</v>
      </c>
      <c r="Q13" s="185">
        <v>356</v>
      </c>
      <c r="R13" s="185">
        <v>107</v>
      </c>
      <c r="S13" s="185">
        <v>373</v>
      </c>
      <c r="T13" s="185">
        <v>112</v>
      </c>
      <c r="U13" s="185">
        <v>392</v>
      </c>
      <c r="V13" s="185">
        <v>117</v>
      </c>
      <c r="W13" s="185">
        <v>411</v>
      </c>
      <c r="X13" s="185">
        <v>123</v>
      </c>
      <c r="Y13" s="185">
        <v>431</v>
      </c>
      <c r="Z13" s="185">
        <v>127</v>
      </c>
      <c r="AA13" s="185">
        <v>444</v>
      </c>
      <c r="AB13" s="185">
        <v>128</v>
      </c>
      <c r="AC13" s="186">
        <v>448</v>
      </c>
      <c r="AD13" s="187"/>
      <c r="AE13" s="187"/>
    </row>
    <row r="14" spans="1:31" s="109" customFormat="1" ht="10.5" customHeight="1">
      <c r="A14" s="184">
        <v>9</v>
      </c>
      <c r="B14" s="185">
        <v>67</v>
      </c>
      <c r="C14" s="185">
        <v>233</v>
      </c>
      <c r="D14" s="185">
        <v>75</v>
      </c>
      <c r="E14" s="185">
        <v>263</v>
      </c>
      <c r="F14" s="185">
        <v>81</v>
      </c>
      <c r="G14" s="185">
        <v>284</v>
      </c>
      <c r="H14" s="185">
        <v>95</v>
      </c>
      <c r="I14" s="185">
        <v>333</v>
      </c>
      <c r="J14" s="185">
        <v>99</v>
      </c>
      <c r="K14" s="185">
        <v>347</v>
      </c>
      <c r="L14" s="185">
        <v>104</v>
      </c>
      <c r="M14" s="185">
        <v>363</v>
      </c>
      <c r="N14" s="185">
        <v>107</v>
      </c>
      <c r="O14" s="185">
        <v>375</v>
      </c>
      <c r="P14" s="185">
        <v>114</v>
      </c>
      <c r="Q14" s="185">
        <v>400</v>
      </c>
      <c r="R14" s="185">
        <v>120</v>
      </c>
      <c r="S14" s="185">
        <v>420</v>
      </c>
      <c r="T14" s="185">
        <v>126</v>
      </c>
      <c r="U14" s="185">
        <v>441</v>
      </c>
      <c r="V14" s="185">
        <v>132</v>
      </c>
      <c r="W14" s="185">
        <v>462</v>
      </c>
      <c r="X14" s="185">
        <v>139</v>
      </c>
      <c r="Y14" s="185">
        <v>485</v>
      </c>
      <c r="Z14" s="185">
        <v>143</v>
      </c>
      <c r="AA14" s="185">
        <v>500</v>
      </c>
      <c r="AB14" s="185">
        <v>144</v>
      </c>
      <c r="AC14" s="186">
        <v>504</v>
      </c>
      <c r="AD14" s="187"/>
      <c r="AE14" s="187"/>
    </row>
    <row r="15" spans="1:31" s="109" customFormat="1" ht="10.5" customHeight="1">
      <c r="A15" s="184">
        <v>10</v>
      </c>
      <c r="B15" s="185">
        <v>74</v>
      </c>
      <c r="C15" s="185">
        <v>259</v>
      </c>
      <c r="D15" s="185">
        <v>84</v>
      </c>
      <c r="E15" s="185">
        <v>293</v>
      </c>
      <c r="F15" s="185">
        <v>90</v>
      </c>
      <c r="G15" s="185">
        <v>315</v>
      </c>
      <c r="H15" s="185">
        <v>106</v>
      </c>
      <c r="I15" s="185">
        <v>370</v>
      </c>
      <c r="J15" s="185">
        <v>110</v>
      </c>
      <c r="K15" s="185">
        <v>385</v>
      </c>
      <c r="L15" s="185">
        <v>115</v>
      </c>
      <c r="M15" s="185">
        <v>403</v>
      </c>
      <c r="N15" s="185">
        <v>119</v>
      </c>
      <c r="O15" s="185">
        <v>417</v>
      </c>
      <c r="P15" s="185">
        <v>127</v>
      </c>
      <c r="Q15" s="185">
        <v>444</v>
      </c>
      <c r="R15" s="185">
        <v>133</v>
      </c>
      <c r="S15" s="185">
        <v>467</v>
      </c>
      <c r="T15" s="185">
        <v>140</v>
      </c>
      <c r="U15" s="185">
        <v>490</v>
      </c>
      <c r="V15" s="185">
        <v>147</v>
      </c>
      <c r="W15" s="185">
        <v>513</v>
      </c>
      <c r="X15" s="185">
        <v>154</v>
      </c>
      <c r="Y15" s="185">
        <v>539</v>
      </c>
      <c r="Z15" s="185">
        <v>159</v>
      </c>
      <c r="AA15" s="185">
        <v>555</v>
      </c>
      <c r="AB15" s="185">
        <v>160</v>
      </c>
      <c r="AC15" s="186">
        <v>560</v>
      </c>
      <c r="AD15" s="187"/>
      <c r="AE15" s="187"/>
    </row>
    <row r="16" spans="1:31" s="109" customFormat="1" ht="10.5" customHeight="1">
      <c r="A16" s="184">
        <v>11</v>
      </c>
      <c r="B16" s="185">
        <v>81</v>
      </c>
      <c r="C16" s="185">
        <v>285</v>
      </c>
      <c r="D16" s="185">
        <v>92</v>
      </c>
      <c r="E16" s="185">
        <v>322</v>
      </c>
      <c r="F16" s="185">
        <v>99</v>
      </c>
      <c r="G16" s="185">
        <v>347</v>
      </c>
      <c r="H16" s="185">
        <v>116</v>
      </c>
      <c r="I16" s="185">
        <v>407</v>
      </c>
      <c r="J16" s="185">
        <v>121</v>
      </c>
      <c r="K16" s="185">
        <v>424</v>
      </c>
      <c r="L16" s="185">
        <v>127</v>
      </c>
      <c r="M16" s="185">
        <v>444</v>
      </c>
      <c r="N16" s="185">
        <v>131</v>
      </c>
      <c r="O16" s="185">
        <v>459</v>
      </c>
      <c r="P16" s="185">
        <v>140</v>
      </c>
      <c r="Q16" s="185">
        <v>489</v>
      </c>
      <c r="R16" s="185">
        <v>147</v>
      </c>
      <c r="S16" s="185">
        <v>514</v>
      </c>
      <c r="T16" s="185">
        <v>154</v>
      </c>
      <c r="U16" s="185">
        <v>539</v>
      </c>
      <c r="V16" s="185">
        <v>161</v>
      </c>
      <c r="W16" s="185">
        <v>565</v>
      </c>
      <c r="X16" s="185">
        <v>169</v>
      </c>
      <c r="Y16" s="185">
        <v>593</v>
      </c>
      <c r="Z16" s="185">
        <v>175</v>
      </c>
      <c r="AA16" s="185">
        <v>611</v>
      </c>
      <c r="AB16" s="185">
        <v>176</v>
      </c>
      <c r="AC16" s="186">
        <v>616</v>
      </c>
      <c r="AD16" s="187"/>
      <c r="AE16" s="187"/>
    </row>
    <row r="17" spans="1:29" s="109" customFormat="1" ht="10.5" customHeight="1">
      <c r="A17" s="184">
        <v>12</v>
      </c>
      <c r="B17" s="185">
        <v>89</v>
      </c>
      <c r="C17" s="185">
        <v>311</v>
      </c>
      <c r="D17" s="185">
        <v>100</v>
      </c>
      <c r="E17" s="185">
        <v>351</v>
      </c>
      <c r="F17" s="185">
        <v>108</v>
      </c>
      <c r="G17" s="185">
        <v>378</v>
      </c>
      <c r="H17" s="185">
        <v>127</v>
      </c>
      <c r="I17" s="185">
        <v>444</v>
      </c>
      <c r="J17" s="185">
        <v>132</v>
      </c>
      <c r="K17" s="185">
        <v>462</v>
      </c>
      <c r="L17" s="185">
        <v>138</v>
      </c>
      <c r="M17" s="185">
        <v>484</v>
      </c>
      <c r="N17" s="185">
        <v>143</v>
      </c>
      <c r="O17" s="185">
        <v>501</v>
      </c>
      <c r="P17" s="185">
        <v>152</v>
      </c>
      <c r="Q17" s="185">
        <v>533</v>
      </c>
      <c r="R17" s="185">
        <v>160</v>
      </c>
      <c r="S17" s="185">
        <v>560</v>
      </c>
      <c r="T17" s="185">
        <v>168</v>
      </c>
      <c r="U17" s="185">
        <v>588</v>
      </c>
      <c r="V17" s="185">
        <v>176</v>
      </c>
      <c r="W17" s="185">
        <v>616</v>
      </c>
      <c r="X17" s="185">
        <v>185</v>
      </c>
      <c r="Y17" s="185">
        <v>647</v>
      </c>
      <c r="Z17" s="185">
        <v>190</v>
      </c>
      <c r="AA17" s="185">
        <v>666</v>
      </c>
      <c r="AB17" s="185">
        <v>192</v>
      </c>
      <c r="AC17" s="186">
        <v>672</v>
      </c>
    </row>
    <row r="18" spans="1:29" s="109" customFormat="1" ht="10.5" customHeight="1">
      <c r="A18" s="184">
        <v>13</v>
      </c>
      <c r="B18" s="185">
        <v>96</v>
      </c>
      <c r="C18" s="185">
        <v>337</v>
      </c>
      <c r="D18" s="185">
        <v>109</v>
      </c>
      <c r="E18" s="185">
        <v>380</v>
      </c>
      <c r="F18" s="185">
        <v>117</v>
      </c>
      <c r="G18" s="185">
        <v>410</v>
      </c>
      <c r="H18" s="185">
        <v>137</v>
      </c>
      <c r="I18" s="185">
        <v>480</v>
      </c>
      <c r="J18" s="185">
        <v>143</v>
      </c>
      <c r="K18" s="185">
        <v>501</v>
      </c>
      <c r="L18" s="185">
        <v>150</v>
      </c>
      <c r="M18" s="185">
        <v>524</v>
      </c>
      <c r="N18" s="185">
        <v>155</v>
      </c>
      <c r="O18" s="185">
        <v>542</v>
      </c>
      <c r="P18" s="185">
        <v>165</v>
      </c>
      <c r="Q18" s="185">
        <v>578</v>
      </c>
      <c r="R18" s="185">
        <v>173</v>
      </c>
      <c r="S18" s="185">
        <v>607</v>
      </c>
      <c r="T18" s="185">
        <v>182</v>
      </c>
      <c r="U18" s="185">
        <v>637</v>
      </c>
      <c r="V18" s="185">
        <v>191</v>
      </c>
      <c r="W18" s="185">
        <v>667</v>
      </c>
      <c r="X18" s="185">
        <v>200</v>
      </c>
      <c r="Y18" s="185">
        <v>701</v>
      </c>
      <c r="Z18" s="185">
        <v>206</v>
      </c>
      <c r="AA18" s="185">
        <v>722</v>
      </c>
      <c r="AB18" s="185">
        <v>208</v>
      </c>
      <c r="AC18" s="186">
        <v>728</v>
      </c>
    </row>
    <row r="19" spans="1:29" s="109" customFormat="1" ht="10.5" customHeight="1">
      <c r="A19" s="184">
        <v>14</v>
      </c>
      <c r="B19" s="185">
        <v>104</v>
      </c>
      <c r="C19" s="185">
        <v>363</v>
      </c>
      <c r="D19" s="185">
        <v>117</v>
      </c>
      <c r="E19" s="185">
        <v>410</v>
      </c>
      <c r="F19" s="185">
        <v>126</v>
      </c>
      <c r="G19" s="185">
        <v>441</v>
      </c>
      <c r="H19" s="185">
        <v>148</v>
      </c>
      <c r="I19" s="185">
        <v>517</v>
      </c>
      <c r="J19" s="185">
        <v>154</v>
      </c>
      <c r="K19" s="185">
        <v>539</v>
      </c>
      <c r="L19" s="185">
        <v>161</v>
      </c>
      <c r="M19" s="185">
        <v>564</v>
      </c>
      <c r="N19" s="185">
        <v>167</v>
      </c>
      <c r="O19" s="185">
        <v>584</v>
      </c>
      <c r="P19" s="185">
        <v>178</v>
      </c>
      <c r="Q19" s="185">
        <v>622</v>
      </c>
      <c r="R19" s="185">
        <v>187</v>
      </c>
      <c r="S19" s="185">
        <v>654</v>
      </c>
      <c r="T19" s="185">
        <v>196</v>
      </c>
      <c r="U19" s="185">
        <v>686</v>
      </c>
      <c r="V19" s="185">
        <v>205</v>
      </c>
      <c r="W19" s="185">
        <v>719</v>
      </c>
      <c r="X19" s="185">
        <v>216</v>
      </c>
      <c r="Y19" s="185">
        <v>755</v>
      </c>
      <c r="Z19" s="185">
        <v>222</v>
      </c>
      <c r="AA19" s="185">
        <v>777</v>
      </c>
      <c r="AB19" s="185">
        <v>224</v>
      </c>
      <c r="AC19" s="186">
        <v>784</v>
      </c>
    </row>
    <row r="20" spans="1:29" s="109" customFormat="1" ht="10.5" customHeight="1">
      <c r="A20" s="184">
        <v>15</v>
      </c>
      <c r="B20" s="185">
        <v>111</v>
      </c>
      <c r="C20" s="185">
        <v>389</v>
      </c>
      <c r="D20" s="185">
        <v>125</v>
      </c>
      <c r="E20" s="185">
        <v>439</v>
      </c>
      <c r="F20" s="185">
        <v>135</v>
      </c>
      <c r="G20" s="185">
        <v>473</v>
      </c>
      <c r="H20" s="185">
        <v>158</v>
      </c>
      <c r="I20" s="185">
        <v>554</v>
      </c>
      <c r="J20" s="185">
        <v>165</v>
      </c>
      <c r="K20" s="185">
        <v>578</v>
      </c>
      <c r="L20" s="185">
        <v>173</v>
      </c>
      <c r="M20" s="185">
        <v>605</v>
      </c>
      <c r="N20" s="185">
        <v>179</v>
      </c>
      <c r="O20" s="185">
        <v>626</v>
      </c>
      <c r="P20" s="185">
        <v>190</v>
      </c>
      <c r="Q20" s="185">
        <v>667</v>
      </c>
      <c r="R20" s="185">
        <v>200</v>
      </c>
      <c r="S20" s="185">
        <v>700</v>
      </c>
      <c r="T20" s="185">
        <v>210</v>
      </c>
      <c r="U20" s="185">
        <v>735</v>
      </c>
      <c r="V20" s="185">
        <v>220</v>
      </c>
      <c r="W20" s="185">
        <v>770</v>
      </c>
      <c r="X20" s="185">
        <v>231</v>
      </c>
      <c r="Y20" s="185">
        <v>809</v>
      </c>
      <c r="Z20" s="185">
        <v>238</v>
      </c>
      <c r="AA20" s="185">
        <v>833</v>
      </c>
      <c r="AB20" s="185">
        <v>240</v>
      </c>
      <c r="AC20" s="186">
        <v>840</v>
      </c>
    </row>
    <row r="21" spans="1:29" s="109" customFormat="1" ht="10.5" customHeight="1">
      <c r="A21" s="184">
        <v>16</v>
      </c>
      <c r="B21" s="185">
        <v>118</v>
      </c>
      <c r="C21" s="185">
        <v>414</v>
      </c>
      <c r="D21" s="185">
        <v>134</v>
      </c>
      <c r="E21" s="185">
        <v>468</v>
      </c>
      <c r="F21" s="185">
        <v>144</v>
      </c>
      <c r="G21" s="185">
        <v>504</v>
      </c>
      <c r="H21" s="185">
        <v>169</v>
      </c>
      <c r="I21" s="185">
        <v>591</v>
      </c>
      <c r="J21" s="185">
        <v>176</v>
      </c>
      <c r="K21" s="185">
        <v>616</v>
      </c>
      <c r="L21" s="185">
        <v>184</v>
      </c>
      <c r="M21" s="185">
        <v>645</v>
      </c>
      <c r="N21" s="185">
        <v>191</v>
      </c>
      <c r="O21" s="185">
        <v>668</v>
      </c>
      <c r="P21" s="185">
        <v>203</v>
      </c>
      <c r="Q21" s="185">
        <v>711</v>
      </c>
      <c r="R21" s="185">
        <v>213</v>
      </c>
      <c r="S21" s="185">
        <v>747</v>
      </c>
      <c r="T21" s="185">
        <v>224</v>
      </c>
      <c r="U21" s="185">
        <v>784</v>
      </c>
      <c r="V21" s="185">
        <v>235</v>
      </c>
      <c r="W21" s="185">
        <v>821</v>
      </c>
      <c r="X21" s="185">
        <v>246</v>
      </c>
      <c r="Y21" s="185">
        <v>862</v>
      </c>
      <c r="Z21" s="185">
        <v>254</v>
      </c>
      <c r="AA21" s="185">
        <v>889</v>
      </c>
      <c r="AB21" s="185">
        <v>256</v>
      </c>
      <c r="AC21" s="186">
        <v>896</v>
      </c>
    </row>
    <row r="22" spans="1:29" s="109" customFormat="1" ht="10.5" customHeight="1">
      <c r="A22" s="184">
        <v>17</v>
      </c>
      <c r="B22" s="185">
        <v>126</v>
      </c>
      <c r="C22" s="185">
        <v>440</v>
      </c>
      <c r="D22" s="185">
        <v>142</v>
      </c>
      <c r="E22" s="185">
        <v>497</v>
      </c>
      <c r="F22" s="185">
        <v>153</v>
      </c>
      <c r="G22" s="185">
        <v>536</v>
      </c>
      <c r="H22" s="185">
        <v>180</v>
      </c>
      <c r="I22" s="185">
        <v>628</v>
      </c>
      <c r="J22" s="185">
        <v>187</v>
      </c>
      <c r="K22" s="185">
        <v>655</v>
      </c>
      <c r="L22" s="185">
        <v>196</v>
      </c>
      <c r="M22" s="185">
        <v>685</v>
      </c>
      <c r="N22" s="185">
        <v>203</v>
      </c>
      <c r="O22" s="185">
        <v>709</v>
      </c>
      <c r="P22" s="185">
        <v>216</v>
      </c>
      <c r="Q22" s="185">
        <v>756</v>
      </c>
      <c r="R22" s="185">
        <v>227</v>
      </c>
      <c r="S22" s="185">
        <v>794</v>
      </c>
      <c r="T22" s="185">
        <v>238</v>
      </c>
      <c r="U22" s="185">
        <v>833</v>
      </c>
      <c r="V22" s="185">
        <v>249</v>
      </c>
      <c r="W22" s="185">
        <v>873</v>
      </c>
      <c r="X22" s="185">
        <v>262</v>
      </c>
      <c r="Y22" s="185">
        <v>916</v>
      </c>
      <c r="Z22" s="185">
        <v>270</v>
      </c>
      <c r="AA22" s="185">
        <v>944</v>
      </c>
      <c r="AB22" s="185">
        <v>272</v>
      </c>
      <c r="AC22" s="186">
        <v>952</v>
      </c>
    </row>
    <row r="23" spans="1:29" s="109" customFormat="1" ht="10.5" customHeight="1">
      <c r="A23" s="184">
        <v>18</v>
      </c>
      <c r="B23" s="185">
        <v>133</v>
      </c>
      <c r="C23" s="185">
        <v>466</v>
      </c>
      <c r="D23" s="185">
        <v>150</v>
      </c>
      <c r="E23" s="185">
        <v>527</v>
      </c>
      <c r="F23" s="185">
        <v>162</v>
      </c>
      <c r="G23" s="185">
        <v>567</v>
      </c>
      <c r="H23" s="185">
        <v>190</v>
      </c>
      <c r="I23" s="185">
        <v>665</v>
      </c>
      <c r="J23" s="185">
        <v>198</v>
      </c>
      <c r="K23" s="185">
        <v>693</v>
      </c>
      <c r="L23" s="185">
        <v>207</v>
      </c>
      <c r="M23" s="185">
        <v>726</v>
      </c>
      <c r="N23" s="185">
        <v>215</v>
      </c>
      <c r="O23" s="185">
        <v>751</v>
      </c>
      <c r="P23" s="185">
        <v>229</v>
      </c>
      <c r="Q23" s="185">
        <v>800</v>
      </c>
      <c r="R23" s="185">
        <v>240</v>
      </c>
      <c r="S23" s="185">
        <v>840</v>
      </c>
      <c r="T23" s="185">
        <v>252</v>
      </c>
      <c r="U23" s="185">
        <v>882</v>
      </c>
      <c r="V23" s="185">
        <v>264</v>
      </c>
      <c r="W23" s="185">
        <v>924</v>
      </c>
      <c r="X23" s="185">
        <v>277</v>
      </c>
      <c r="Y23" s="185">
        <v>970</v>
      </c>
      <c r="Z23" s="185">
        <v>286</v>
      </c>
      <c r="AA23" s="185">
        <v>1000</v>
      </c>
      <c r="AB23" s="185">
        <v>288</v>
      </c>
      <c r="AC23" s="186">
        <v>1008</v>
      </c>
    </row>
    <row r="24" spans="1:29" s="109" customFormat="1" ht="10.5" customHeight="1">
      <c r="A24" s="184">
        <v>19</v>
      </c>
      <c r="B24" s="185">
        <v>141</v>
      </c>
      <c r="C24" s="185">
        <v>492</v>
      </c>
      <c r="D24" s="185">
        <v>159</v>
      </c>
      <c r="E24" s="185">
        <v>556</v>
      </c>
      <c r="F24" s="185">
        <v>171</v>
      </c>
      <c r="G24" s="185">
        <v>599</v>
      </c>
      <c r="H24" s="185">
        <v>201</v>
      </c>
      <c r="I24" s="185">
        <v>702</v>
      </c>
      <c r="J24" s="185">
        <v>209</v>
      </c>
      <c r="K24" s="185">
        <v>732</v>
      </c>
      <c r="L24" s="185">
        <v>219</v>
      </c>
      <c r="M24" s="185">
        <v>766</v>
      </c>
      <c r="N24" s="185">
        <v>226</v>
      </c>
      <c r="O24" s="185">
        <v>793</v>
      </c>
      <c r="P24" s="185">
        <v>241</v>
      </c>
      <c r="Q24" s="185">
        <v>844</v>
      </c>
      <c r="R24" s="185">
        <v>253</v>
      </c>
      <c r="S24" s="185">
        <v>887</v>
      </c>
      <c r="T24" s="185">
        <v>266</v>
      </c>
      <c r="U24" s="185">
        <v>931</v>
      </c>
      <c r="V24" s="185">
        <v>279</v>
      </c>
      <c r="W24" s="185">
        <v>975</v>
      </c>
      <c r="X24" s="185">
        <v>293</v>
      </c>
      <c r="Y24" s="185">
        <v>1024</v>
      </c>
      <c r="Z24" s="185">
        <v>301</v>
      </c>
      <c r="AA24" s="185">
        <v>1055</v>
      </c>
      <c r="AB24" s="185">
        <v>304</v>
      </c>
      <c r="AC24" s="186">
        <v>1064</v>
      </c>
    </row>
    <row r="25" spans="1:29" s="109" customFormat="1" ht="10.5" customHeight="1">
      <c r="A25" s="184">
        <v>20</v>
      </c>
      <c r="B25" s="185">
        <v>148</v>
      </c>
      <c r="C25" s="185">
        <v>518</v>
      </c>
      <c r="D25" s="185">
        <v>167</v>
      </c>
      <c r="E25" s="185">
        <v>585</v>
      </c>
      <c r="F25" s="185">
        <v>180</v>
      </c>
      <c r="G25" s="185">
        <v>630</v>
      </c>
      <c r="H25" s="185">
        <v>211</v>
      </c>
      <c r="I25" s="185">
        <v>739</v>
      </c>
      <c r="J25" s="185">
        <v>220</v>
      </c>
      <c r="K25" s="185">
        <v>770</v>
      </c>
      <c r="L25" s="185">
        <v>230</v>
      </c>
      <c r="M25" s="185">
        <v>806</v>
      </c>
      <c r="N25" s="185">
        <v>238</v>
      </c>
      <c r="O25" s="185">
        <v>834</v>
      </c>
      <c r="P25" s="185">
        <v>254</v>
      </c>
      <c r="Q25" s="185">
        <v>889</v>
      </c>
      <c r="R25" s="185">
        <v>267</v>
      </c>
      <c r="S25" s="185">
        <v>934</v>
      </c>
      <c r="T25" s="185">
        <v>280</v>
      </c>
      <c r="U25" s="185">
        <v>980</v>
      </c>
      <c r="V25" s="185">
        <v>293</v>
      </c>
      <c r="W25" s="185">
        <v>1027</v>
      </c>
      <c r="X25" s="185">
        <v>308</v>
      </c>
      <c r="Y25" s="185">
        <v>1078</v>
      </c>
      <c r="Z25" s="185">
        <v>317</v>
      </c>
      <c r="AA25" s="185">
        <v>1111</v>
      </c>
      <c r="AB25" s="185">
        <v>320</v>
      </c>
      <c r="AC25" s="186">
        <v>1120</v>
      </c>
    </row>
    <row r="26" spans="1:29" s="109" customFormat="1" ht="10.5" customHeight="1">
      <c r="A26" s="184">
        <v>21</v>
      </c>
      <c r="B26" s="185">
        <v>155</v>
      </c>
      <c r="C26" s="185">
        <v>544</v>
      </c>
      <c r="D26" s="185">
        <v>176</v>
      </c>
      <c r="E26" s="185">
        <v>614</v>
      </c>
      <c r="F26" s="185">
        <v>189</v>
      </c>
      <c r="G26" s="185">
        <v>662</v>
      </c>
      <c r="H26" s="185">
        <v>222</v>
      </c>
      <c r="I26" s="185">
        <v>776</v>
      </c>
      <c r="J26" s="185">
        <v>231</v>
      </c>
      <c r="K26" s="185">
        <v>809</v>
      </c>
      <c r="L26" s="185">
        <v>242</v>
      </c>
      <c r="M26" s="185">
        <v>847</v>
      </c>
      <c r="N26" s="185">
        <v>250</v>
      </c>
      <c r="O26" s="185">
        <v>876</v>
      </c>
      <c r="P26" s="185">
        <v>267</v>
      </c>
      <c r="Q26" s="185">
        <v>933</v>
      </c>
      <c r="R26" s="185">
        <v>280</v>
      </c>
      <c r="S26" s="185">
        <v>980</v>
      </c>
      <c r="T26" s="185">
        <v>294</v>
      </c>
      <c r="U26" s="185">
        <v>1029</v>
      </c>
      <c r="V26" s="185">
        <v>308</v>
      </c>
      <c r="W26" s="185">
        <v>1078</v>
      </c>
      <c r="X26" s="185">
        <v>323</v>
      </c>
      <c r="Y26" s="185">
        <v>1132</v>
      </c>
      <c r="Z26" s="185">
        <v>333</v>
      </c>
      <c r="AA26" s="185">
        <v>1166</v>
      </c>
      <c r="AB26" s="185">
        <v>336</v>
      </c>
      <c r="AC26" s="186">
        <v>1176</v>
      </c>
    </row>
    <row r="27" spans="1:29" s="109" customFormat="1" ht="10.5" customHeight="1">
      <c r="A27" s="184">
        <v>22</v>
      </c>
      <c r="B27" s="185">
        <v>163</v>
      </c>
      <c r="C27" s="185">
        <v>570</v>
      </c>
      <c r="D27" s="185">
        <v>184</v>
      </c>
      <c r="E27" s="185">
        <v>644</v>
      </c>
      <c r="F27" s="185">
        <v>198</v>
      </c>
      <c r="G27" s="185">
        <v>693</v>
      </c>
      <c r="H27" s="185">
        <v>232</v>
      </c>
      <c r="I27" s="185">
        <v>813</v>
      </c>
      <c r="J27" s="185">
        <v>242</v>
      </c>
      <c r="K27" s="185">
        <v>847</v>
      </c>
      <c r="L27" s="185">
        <v>253</v>
      </c>
      <c r="M27" s="185">
        <v>887</v>
      </c>
      <c r="N27" s="185">
        <v>262</v>
      </c>
      <c r="O27" s="185">
        <v>918</v>
      </c>
      <c r="P27" s="185">
        <v>279</v>
      </c>
      <c r="Q27" s="185">
        <v>978</v>
      </c>
      <c r="R27" s="185">
        <v>293</v>
      </c>
      <c r="S27" s="185">
        <v>1027</v>
      </c>
      <c r="T27" s="185">
        <v>308</v>
      </c>
      <c r="U27" s="185">
        <v>1078</v>
      </c>
      <c r="V27" s="185">
        <v>323</v>
      </c>
      <c r="W27" s="185">
        <v>1129</v>
      </c>
      <c r="X27" s="185">
        <v>339</v>
      </c>
      <c r="Y27" s="185">
        <v>1186</v>
      </c>
      <c r="Z27" s="185">
        <v>349</v>
      </c>
      <c r="AA27" s="185">
        <v>1222</v>
      </c>
      <c r="AB27" s="185">
        <v>352</v>
      </c>
      <c r="AC27" s="186">
        <v>1232</v>
      </c>
    </row>
    <row r="28" spans="1:29" s="109" customFormat="1" ht="10.5" customHeight="1">
      <c r="A28" s="184">
        <v>23</v>
      </c>
      <c r="B28" s="185">
        <v>170</v>
      </c>
      <c r="C28" s="185">
        <v>596</v>
      </c>
      <c r="D28" s="185">
        <v>192</v>
      </c>
      <c r="E28" s="185">
        <v>673</v>
      </c>
      <c r="F28" s="185">
        <v>207</v>
      </c>
      <c r="G28" s="185">
        <v>725</v>
      </c>
      <c r="H28" s="185">
        <v>243</v>
      </c>
      <c r="I28" s="185">
        <v>850</v>
      </c>
      <c r="J28" s="185">
        <v>253</v>
      </c>
      <c r="K28" s="185">
        <v>886</v>
      </c>
      <c r="L28" s="185">
        <v>265</v>
      </c>
      <c r="M28" s="185">
        <v>927</v>
      </c>
      <c r="N28" s="185">
        <v>274</v>
      </c>
      <c r="O28" s="185">
        <v>960</v>
      </c>
      <c r="P28" s="185">
        <v>292</v>
      </c>
      <c r="Q28" s="185">
        <v>1022</v>
      </c>
      <c r="R28" s="185">
        <v>307</v>
      </c>
      <c r="S28" s="185">
        <v>1074</v>
      </c>
      <c r="T28" s="185">
        <v>322</v>
      </c>
      <c r="U28" s="185">
        <v>1127</v>
      </c>
      <c r="V28" s="185">
        <v>337</v>
      </c>
      <c r="W28" s="185">
        <v>1181</v>
      </c>
      <c r="X28" s="185">
        <v>354</v>
      </c>
      <c r="Y28" s="185">
        <v>1240</v>
      </c>
      <c r="Z28" s="185">
        <v>365</v>
      </c>
      <c r="AA28" s="185">
        <v>1277</v>
      </c>
      <c r="AB28" s="185">
        <v>368</v>
      </c>
      <c r="AC28" s="186">
        <v>1288</v>
      </c>
    </row>
    <row r="29" spans="1:29" s="109" customFormat="1" ht="10.5" customHeight="1">
      <c r="A29" s="184">
        <v>24</v>
      </c>
      <c r="B29" s="185">
        <v>178</v>
      </c>
      <c r="C29" s="185">
        <v>622</v>
      </c>
      <c r="D29" s="185">
        <v>201</v>
      </c>
      <c r="E29" s="185">
        <v>702</v>
      </c>
      <c r="F29" s="185">
        <v>216</v>
      </c>
      <c r="G29" s="185">
        <v>756</v>
      </c>
      <c r="H29" s="185">
        <v>253</v>
      </c>
      <c r="I29" s="185">
        <v>887</v>
      </c>
      <c r="J29" s="185">
        <v>264</v>
      </c>
      <c r="K29" s="185">
        <v>924</v>
      </c>
      <c r="L29" s="185">
        <v>276</v>
      </c>
      <c r="M29" s="185">
        <v>968</v>
      </c>
      <c r="N29" s="185">
        <v>286</v>
      </c>
      <c r="O29" s="185">
        <v>1001</v>
      </c>
      <c r="P29" s="185">
        <v>305</v>
      </c>
      <c r="Q29" s="185">
        <v>1067</v>
      </c>
      <c r="R29" s="185">
        <v>320</v>
      </c>
      <c r="S29" s="185">
        <v>1120</v>
      </c>
      <c r="T29" s="185">
        <v>336</v>
      </c>
      <c r="U29" s="185">
        <v>1177</v>
      </c>
      <c r="V29" s="185">
        <v>352</v>
      </c>
      <c r="W29" s="185">
        <v>1232</v>
      </c>
      <c r="X29" s="185">
        <v>370</v>
      </c>
      <c r="Y29" s="185">
        <v>1294</v>
      </c>
      <c r="Z29" s="185">
        <v>381</v>
      </c>
      <c r="AA29" s="185">
        <v>1333</v>
      </c>
      <c r="AB29" s="185">
        <v>384</v>
      </c>
      <c r="AC29" s="186">
        <v>1344</v>
      </c>
    </row>
    <row r="30" spans="1:29" s="109" customFormat="1" ht="10.5" customHeight="1">
      <c r="A30" s="184">
        <v>25</v>
      </c>
      <c r="B30" s="185">
        <v>185</v>
      </c>
      <c r="C30" s="185">
        <v>648</v>
      </c>
      <c r="D30" s="185">
        <v>209</v>
      </c>
      <c r="E30" s="185">
        <v>732</v>
      </c>
      <c r="F30" s="185">
        <v>225</v>
      </c>
      <c r="G30" s="185">
        <v>788</v>
      </c>
      <c r="H30" s="185">
        <v>264</v>
      </c>
      <c r="I30" s="185">
        <v>924</v>
      </c>
      <c r="J30" s="185">
        <v>275</v>
      </c>
      <c r="K30" s="185">
        <v>963</v>
      </c>
      <c r="L30" s="185">
        <v>288</v>
      </c>
      <c r="M30" s="185">
        <v>1008</v>
      </c>
      <c r="N30" s="185">
        <v>298</v>
      </c>
      <c r="O30" s="185">
        <v>1043</v>
      </c>
      <c r="P30" s="185">
        <v>317</v>
      </c>
      <c r="Q30" s="185">
        <v>1111</v>
      </c>
      <c r="R30" s="185">
        <v>333</v>
      </c>
      <c r="S30" s="185">
        <v>1167</v>
      </c>
      <c r="T30" s="185">
        <v>350</v>
      </c>
      <c r="U30" s="185">
        <v>1226</v>
      </c>
      <c r="V30" s="185">
        <v>367</v>
      </c>
      <c r="W30" s="185">
        <v>1283</v>
      </c>
      <c r="X30" s="185">
        <v>385</v>
      </c>
      <c r="Y30" s="185">
        <v>1348</v>
      </c>
      <c r="Z30" s="185">
        <v>397</v>
      </c>
      <c r="AA30" s="185">
        <v>1388</v>
      </c>
      <c r="AB30" s="185">
        <v>400</v>
      </c>
      <c r="AC30" s="186">
        <v>1400</v>
      </c>
    </row>
    <row r="31" spans="1:29" s="109" customFormat="1" ht="10.5" customHeight="1">
      <c r="A31" s="184">
        <v>26</v>
      </c>
      <c r="B31" s="185">
        <v>192</v>
      </c>
      <c r="C31" s="185">
        <v>673</v>
      </c>
      <c r="D31" s="185">
        <v>217</v>
      </c>
      <c r="E31" s="185">
        <v>761</v>
      </c>
      <c r="F31" s="185">
        <v>234</v>
      </c>
      <c r="G31" s="185">
        <v>819</v>
      </c>
      <c r="H31" s="185">
        <v>275</v>
      </c>
      <c r="I31" s="185">
        <v>961</v>
      </c>
      <c r="J31" s="185">
        <v>286</v>
      </c>
      <c r="K31" s="185">
        <v>1001</v>
      </c>
      <c r="L31" s="185">
        <v>300</v>
      </c>
      <c r="M31" s="185">
        <v>1048</v>
      </c>
      <c r="N31" s="185">
        <v>310</v>
      </c>
      <c r="O31" s="185">
        <v>1085</v>
      </c>
      <c r="P31" s="185">
        <v>330</v>
      </c>
      <c r="Q31" s="185">
        <v>1156</v>
      </c>
      <c r="R31" s="185">
        <v>347</v>
      </c>
      <c r="S31" s="185">
        <v>1214</v>
      </c>
      <c r="T31" s="185">
        <v>364</v>
      </c>
      <c r="U31" s="185">
        <v>1275</v>
      </c>
      <c r="V31" s="185">
        <v>381</v>
      </c>
      <c r="W31" s="185">
        <v>1335</v>
      </c>
      <c r="X31" s="185">
        <v>400</v>
      </c>
      <c r="Y31" s="185">
        <v>1401</v>
      </c>
      <c r="Z31" s="185">
        <v>413</v>
      </c>
      <c r="AA31" s="185">
        <v>1444</v>
      </c>
      <c r="AB31" s="185">
        <v>416</v>
      </c>
      <c r="AC31" s="186">
        <v>1456</v>
      </c>
    </row>
    <row r="32" spans="1:29" s="109" customFormat="1" ht="10.5" customHeight="1">
      <c r="A32" s="184">
        <v>27</v>
      </c>
      <c r="B32" s="185">
        <v>200</v>
      </c>
      <c r="C32" s="185">
        <v>699</v>
      </c>
      <c r="D32" s="185">
        <v>226</v>
      </c>
      <c r="E32" s="185">
        <v>790</v>
      </c>
      <c r="F32" s="185">
        <v>243</v>
      </c>
      <c r="G32" s="185">
        <v>851</v>
      </c>
      <c r="H32" s="185">
        <v>285</v>
      </c>
      <c r="I32" s="185">
        <v>998</v>
      </c>
      <c r="J32" s="185">
        <v>297</v>
      </c>
      <c r="K32" s="185">
        <v>1040</v>
      </c>
      <c r="L32" s="185">
        <v>311</v>
      </c>
      <c r="M32" s="185">
        <v>1089</v>
      </c>
      <c r="N32" s="185">
        <v>322</v>
      </c>
      <c r="O32" s="185">
        <v>1126</v>
      </c>
      <c r="P32" s="185">
        <v>343</v>
      </c>
      <c r="Q32" s="185">
        <v>1200</v>
      </c>
      <c r="R32" s="185">
        <v>360</v>
      </c>
      <c r="S32" s="185">
        <v>1261</v>
      </c>
      <c r="T32" s="185">
        <v>378</v>
      </c>
      <c r="U32" s="185">
        <v>1324</v>
      </c>
      <c r="V32" s="185">
        <v>396</v>
      </c>
      <c r="W32" s="185">
        <v>1386</v>
      </c>
      <c r="X32" s="185">
        <v>416</v>
      </c>
      <c r="Y32" s="185">
        <v>1455</v>
      </c>
      <c r="Z32" s="185">
        <v>428</v>
      </c>
      <c r="AA32" s="185">
        <v>1499</v>
      </c>
      <c r="AB32" s="185">
        <v>432</v>
      </c>
      <c r="AC32" s="186">
        <v>1512</v>
      </c>
    </row>
    <row r="33" spans="1:29" s="109" customFormat="1" ht="10.5" customHeight="1">
      <c r="A33" s="184">
        <v>28</v>
      </c>
      <c r="B33" s="185">
        <v>207</v>
      </c>
      <c r="C33" s="185">
        <v>725</v>
      </c>
      <c r="D33" s="185">
        <v>234</v>
      </c>
      <c r="E33" s="185">
        <v>819</v>
      </c>
      <c r="F33" s="185">
        <v>252</v>
      </c>
      <c r="G33" s="185">
        <v>882</v>
      </c>
      <c r="H33" s="185">
        <v>296</v>
      </c>
      <c r="I33" s="185">
        <v>1035</v>
      </c>
      <c r="J33" s="185">
        <v>308</v>
      </c>
      <c r="K33" s="185">
        <v>1078</v>
      </c>
      <c r="L33" s="185">
        <v>323</v>
      </c>
      <c r="M33" s="185">
        <v>1129</v>
      </c>
      <c r="N33" s="185">
        <v>334</v>
      </c>
      <c r="O33" s="185">
        <v>1168</v>
      </c>
      <c r="P33" s="185">
        <v>356</v>
      </c>
      <c r="Q33" s="185">
        <v>1244</v>
      </c>
      <c r="R33" s="185">
        <v>373</v>
      </c>
      <c r="S33" s="185">
        <v>1307</v>
      </c>
      <c r="T33" s="185">
        <v>392</v>
      </c>
      <c r="U33" s="185">
        <v>1373</v>
      </c>
      <c r="V33" s="185">
        <v>411</v>
      </c>
      <c r="W33" s="185">
        <v>1437</v>
      </c>
      <c r="X33" s="185">
        <v>431</v>
      </c>
      <c r="Y33" s="185">
        <v>1509</v>
      </c>
      <c r="Z33" s="185">
        <v>444</v>
      </c>
      <c r="AA33" s="185">
        <v>1555</v>
      </c>
      <c r="AB33" s="185">
        <v>448</v>
      </c>
      <c r="AC33" s="186">
        <v>1568</v>
      </c>
    </row>
    <row r="34" spans="1:29" s="109" customFormat="1" ht="10.5" customHeight="1">
      <c r="A34" s="184">
        <v>29</v>
      </c>
      <c r="B34" s="185">
        <v>215</v>
      </c>
      <c r="C34" s="185">
        <v>751</v>
      </c>
      <c r="D34" s="185">
        <v>242</v>
      </c>
      <c r="E34" s="185">
        <v>849</v>
      </c>
      <c r="F34" s="185">
        <v>261</v>
      </c>
      <c r="G34" s="185">
        <v>914</v>
      </c>
      <c r="H34" s="185">
        <v>306</v>
      </c>
      <c r="I34" s="185">
        <v>1072</v>
      </c>
      <c r="J34" s="185">
        <v>319</v>
      </c>
      <c r="K34" s="185">
        <v>1117</v>
      </c>
      <c r="L34" s="185">
        <v>334</v>
      </c>
      <c r="M34" s="185">
        <v>1169</v>
      </c>
      <c r="N34" s="185">
        <v>346</v>
      </c>
      <c r="O34" s="185">
        <v>1210</v>
      </c>
      <c r="P34" s="185">
        <v>368</v>
      </c>
      <c r="Q34" s="185">
        <v>1289</v>
      </c>
      <c r="R34" s="185">
        <v>387</v>
      </c>
      <c r="S34" s="185">
        <v>1354</v>
      </c>
      <c r="T34" s="185">
        <v>406</v>
      </c>
      <c r="U34" s="185">
        <v>1422</v>
      </c>
      <c r="V34" s="185">
        <v>425</v>
      </c>
      <c r="W34" s="185">
        <v>1489</v>
      </c>
      <c r="X34" s="185">
        <v>447</v>
      </c>
      <c r="Y34" s="185">
        <v>1563</v>
      </c>
      <c r="Z34" s="185">
        <v>460</v>
      </c>
      <c r="AA34" s="185">
        <v>1610</v>
      </c>
      <c r="AB34" s="185">
        <v>464</v>
      </c>
      <c r="AC34" s="186">
        <v>1624</v>
      </c>
    </row>
    <row r="35" spans="1:29" s="109" customFormat="1" ht="10.5" customHeight="1" thickBot="1">
      <c r="A35" s="188">
        <v>30</v>
      </c>
      <c r="B35" s="189">
        <v>222</v>
      </c>
      <c r="C35" s="189">
        <v>777</v>
      </c>
      <c r="D35" s="189">
        <v>251</v>
      </c>
      <c r="E35" s="189">
        <v>878</v>
      </c>
      <c r="F35" s="189">
        <v>270</v>
      </c>
      <c r="G35" s="189">
        <v>945</v>
      </c>
      <c r="H35" s="189">
        <v>317</v>
      </c>
      <c r="I35" s="189">
        <v>1109</v>
      </c>
      <c r="J35" s="189">
        <v>330</v>
      </c>
      <c r="K35" s="189">
        <v>1155</v>
      </c>
      <c r="L35" s="189">
        <v>346</v>
      </c>
      <c r="M35" s="189">
        <v>1210</v>
      </c>
      <c r="N35" s="189">
        <v>358</v>
      </c>
      <c r="O35" s="189">
        <v>1252</v>
      </c>
      <c r="P35" s="189">
        <v>381</v>
      </c>
      <c r="Q35" s="189">
        <v>1333</v>
      </c>
      <c r="R35" s="189">
        <v>400</v>
      </c>
      <c r="S35" s="189">
        <v>1401</v>
      </c>
      <c r="T35" s="189">
        <v>420</v>
      </c>
      <c r="U35" s="189">
        <v>1471</v>
      </c>
      <c r="V35" s="189">
        <v>440</v>
      </c>
      <c r="W35" s="189">
        <v>1540</v>
      </c>
      <c r="X35" s="189">
        <v>462</v>
      </c>
      <c r="Y35" s="189">
        <v>1617</v>
      </c>
      <c r="Z35" s="189">
        <v>476</v>
      </c>
      <c r="AA35" s="189">
        <v>1666</v>
      </c>
      <c r="AB35" s="189">
        <v>480</v>
      </c>
      <c r="AC35" s="190">
        <v>1680</v>
      </c>
    </row>
    <row r="36" spans="1:29" ht="3" customHeight="1" thickBot="1">
      <c r="A36" s="264"/>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191"/>
      <c r="AC36" s="192"/>
    </row>
    <row r="37" spans="1:29" ht="12" customHeight="1">
      <c r="A37" s="266"/>
      <c r="B37" s="262" t="s">
        <v>244</v>
      </c>
      <c r="C37" s="262"/>
      <c r="D37" s="262" t="s">
        <v>245</v>
      </c>
      <c r="E37" s="262"/>
      <c r="F37" s="262" t="s">
        <v>246</v>
      </c>
      <c r="G37" s="262"/>
      <c r="H37" s="262" t="s">
        <v>247</v>
      </c>
      <c r="I37" s="262"/>
      <c r="J37" s="262" t="s">
        <v>248</v>
      </c>
      <c r="K37" s="262"/>
      <c r="L37" s="262" t="s">
        <v>249</v>
      </c>
      <c r="M37" s="262"/>
      <c r="N37" s="262" t="s">
        <v>250</v>
      </c>
      <c r="O37" s="262"/>
      <c r="P37" s="262" t="s">
        <v>251</v>
      </c>
      <c r="Q37" s="262"/>
      <c r="R37" s="262" t="s">
        <v>252</v>
      </c>
      <c r="S37" s="262"/>
      <c r="T37" s="262" t="s">
        <v>253</v>
      </c>
      <c r="U37" s="262"/>
      <c r="V37" s="262" t="s">
        <v>254</v>
      </c>
      <c r="W37" s="262"/>
      <c r="X37" s="262" t="s">
        <v>255</v>
      </c>
      <c r="Y37" s="262"/>
      <c r="Z37" s="262" t="s">
        <v>256</v>
      </c>
      <c r="AA37" s="262"/>
      <c r="AB37" s="259" t="s">
        <v>257</v>
      </c>
      <c r="AC37" s="260"/>
    </row>
    <row r="38" spans="1:29" ht="12" customHeight="1">
      <c r="A38" s="267"/>
      <c r="B38" s="255">
        <v>25200</v>
      </c>
      <c r="C38" s="255"/>
      <c r="D38" s="255">
        <v>26400</v>
      </c>
      <c r="E38" s="255"/>
      <c r="F38" s="256">
        <v>27600</v>
      </c>
      <c r="G38" s="257"/>
      <c r="H38" s="255">
        <v>28800</v>
      </c>
      <c r="I38" s="255"/>
      <c r="J38" s="255">
        <v>30300</v>
      </c>
      <c r="K38" s="255"/>
      <c r="L38" s="255">
        <v>31800</v>
      </c>
      <c r="M38" s="255"/>
      <c r="N38" s="255">
        <v>33300</v>
      </c>
      <c r="O38" s="255"/>
      <c r="P38" s="255">
        <v>34800</v>
      </c>
      <c r="Q38" s="255"/>
      <c r="R38" s="255">
        <v>36300</v>
      </c>
      <c r="S38" s="255"/>
      <c r="T38" s="255">
        <v>38200</v>
      </c>
      <c r="U38" s="255"/>
      <c r="V38" s="256">
        <v>40100</v>
      </c>
      <c r="W38" s="257"/>
      <c r="X38" s="256">
        <v>42000</v>
      </c>
      <c r="Y38" s="257"/>
      <c r="Z38" s="255">
        <v>43900</v>
      </c>
      <c r="AA38" s="256"/>
      <c r="AB38" s="255">
        <v>45800</v>
      </c>
      <c r="AC38" s="261"/>
    </row>
    <row r="39" spans="1:29" ht="12" customHeight="1">
      <c r="A39" s="268"/>
      <c r="B39" s="193" t="s">
        <v>242</v>
      </c>
      <c r="C39" s="193" t="s">
        <v>243</v>
      </c>
      <c r="D39" s="193" t="s">
        <v>242</v>
      </c>
      <c r="E39" s="193" t="s">
        <v>243</v>
      </c>
      <c r="F39" s="193" t="s">
        <v>242</v>
      </c>
      <c r="G39" s="193" t="s">
        <v>243</v>
      </c>
      <c r="H39" s="193" t="s">
        <v>242</v>
      </c>
      <c r="I39" s="193" t="s">
        <v>243</v>
      </c>
      <c r="J39" s="193" t="s">
        <v>242</v>
      </c>
      <c r="K39" s="193" t="s">
        <v>243</v>
      </c>
      <c r="L39" s="193" t="s">
        <v>242</v>
      </c>
      <c r="M39" s="193" t="s">
        <v>243</v>
      </c>
      <c r="N39" s="193" t="s">
        <v>242</v>
      </c>
      <c r="O39" s="193" t="s">
        <v>243</v>
      </c>
      <c r="P39" s="193" t="s">
        <v>242</v>
      </c>
      <c r="Q39" s="193" t="s">
        <v>243</v>
      </c>
      <c r="R39" s="193" t="s">
        <v>242</v>
      </c>
      <c r="S39" s="193" t="s">
        <v>243</v>
      </c>
      <c r="T39" s="193" t="s">
        <v>242</v>
      </c>
      <c r="U39" s="193" t="s">
        <v>243</v>
      </c>
      <c r="V39" s="193" t="s">
        <v>242</v>
      </c>
      <c r="W39" s="193" t="s">
        <v>243</v>
      </c>
      <c r="X39" s="193" t="s">
        <v>242</v>
      </c>
      <c r="Y39" s="193" t="s">
        <v>243</v>
      </c>
      <c r="Z39" s="193" t="s">
        <v>242</v>
      </c>
      <c r="AA39" s="194" t="s">
        <v>243</v>
      </c>
      <c r="AB39" s="182" t="s">
        <v>242</v>
      </c>
      <c r="AC39" s="183" t="s">
        <v>243</v>
      </c>
    </row>
    <row r="40" spans="1:29" s="109" customFormat="1" ht="10.5" customHeight="1">
      <c r="A40" s="184">
        <v>1</v>
      </c>
      <c r="B40" s="185">
        <v>17</v>
      </c>
      <c r="C40" s="185">
        <v>59</v>
      </c>
      <c r="D40" s="185">
        <v>18</v>
      </c>
      <c r="E40" s="185">
        <v>62</v>
      </c>
      <c r="F40" s="185">
        <v>18</v>
      </c>
      <c r="G40" s="185">
        <v>64</v>
      </c>
      <c r="H40" s="185">
        <v>19</v>
      </c>
      <c r="I40" s="185">
        <v>67</v>
      </c>
      <c r="J40" s="185">
        <v>20</v>
      </c>
      <c r="K40" s="185">
        <v>71</v>
      </c>
      <c r="L40" s="185">
        <v>21</v>
      </c>
      <c r="M40" s="185">
        <v>74</v>
      </c>
      <c r="N40" s="185">
        <v>22</v>
      </c>
      <c r="O40" s="185">
        <v>78</v>
      </c>
      <c r="P40" s="185">
        <v>23</v>
      </c>
      <c r="Q40" s="185">
        <v>81</v>
      </c>
      <c r="R40" s="185">
        <v>24</v>
      </c>
      <c r="S40" s="185">
        <v>85</v>
      </c>
      <c r="T40" s="185">
        <v>25</v>
      </c>
      <c r="U40" s="185">
        <v>89</v>
      </c>
      <c r="V40" s="185">
        <v>27</v>
      </c>
      <c r="W40" s="185">
        <v>94</v>
      </c>
      <c r="X40" s="185">
        <v>28</v>
      </c>
      <c r="Y40" s="185">
        <v>98</v>
      </c>
      <c r="Z40" s="195">
        <v>29</v>
      </c>
      <c r="AA40" s="196">
        <v>102</v>
      </c>
      <c r="AB40" s="195">
        <v>31</v>
      </c>
      <c r="AC40" s="186">
        <v>107</v>
      </c>
    </row>
    <row r="41" spans="1:29" s="109" customFormat="1" ht="10.5" customHeight="1">
      <c r="A41" s="184">
        <v>2</v>
      </c>
      <c r="B41" s="185">
        <v>34</v>
      </c>
      <c r="C41" s="185">
        <v>118</v>
      </c>
      <c r="D41" s="185">
        <v>35</v>
      </c>
      <c r="E41" s="185">
        <v>123</v>
      </c>
      <c r="F41" s="185">
        <v>37</v>
      </c>
      <c r="G41" s="185">
        <v>129</v>
      </c>
      <c r="H41" s="185">
        <v>38</v>
      </c>
      <c r="I41" s="185">
        <v>134</v>
      </c>
      <c r="J41" s="185">
        <v>40</v>
      </c>
      <c r="K41" s="185">
        <v>141</v>
      </c>
      <c r="L41" s="185">
        <v>42</v>
      </c>
      <c r="M41" s="185">
        <v>148</v>
      </c>
      <c r="N41" s="185">
        <v>44</v>
      </c>
      <c r="O41" s="185">
        <v>155</v>
      </c>
      <c r="P41" s="185">
        <v>46</v>
      </c>
      <c r="Q41" s="185">
        <v>162</v>
      </c>
      <c r="R41" s="185">
        <v>48</v>
      </c>
      <c r="S41" s="185">
        <v>169</v>
      </c>
      <c r="T41" s="185">
        <v>51</v>
      </c>
      <c r="U41" s="185">
        <v>178</v>
      </c>
      <c r="V41" s="185">
        <v>53</v>
      </c>
      <c r="W41" s="185">
        <v>187</v>
      </c>
      <c r="X41" s="185">
        <v>56</v>
      </c>
      <c r="Y41" s="185">
        <v>196</v>
      </c>
      <c r="Z41" s="195">
        <v>59</v>
      </c>
      <c r="AA41" s="196">
        <v>205</v>
      </c>
      <c r="AB41" s="195">
        <v>61</v>
      </c>
      <c r="AC41" s="186">
        <v>214</v>
      </c>
    </row>
    <row r="42" spans="1:29" s="109" customFormat="1" ht="10.5" customHeight="1">
      <c r="A42" s="184">
        <v>3</v>
      </c>
      <c r="B42" s="185">
        <v>50</v>
      </c>
      <c r="C42" s="185">
        <v>176</v>
      </c>
      <c r="D42" s="185">
        <v>53</v>
      </c>
      <c r="E42" s="185">
        <v>185</v>
      </c>
      <c r="F42" s="185">
        <v>55</v>
      </c>
      <c r="G42" s="185">
        <v>193</v>
      </c>
      <c r="H42" s="185">
        <v>58</v>
      </c>
      <c r="I42" s="185">
        <v>202</v>
      </c>
      <c r="J42" s="185">
        <v>61</v>
      </c>
      <c r="K42" s="185">
        <v>212</v>
      </c>
      <c r="L42" s="185">
        <v>64</v>
      </c>
      <c r="M42" s="185">
        <v>223</v>
      </c>
      <c r="N42" s="185">
        <v>67</v>
      </c>
      <c r="O42" s="185">
        <v>233</v>
      </c>
      <c r="P42" s="185">
        <v>70</v>
      </c>
      <c r="Q42" s="185">
        <v>244</v>
      </c>
      <c r="R42" s="185">
        <v>73</v>
      </c>
      <c r="S42" s="185">
        <v>254</v>
      </c>
      <c r="T42" s="185">
        <v>76</v>
      </c>
      <c r="U42" s="185">
        <v>267</v>
      </c>
      <c r="V42" s="185">
        <v>80</v>
      </c>
      <c r="W42" s="185">
        <v>281</v>
      </c>
      <c r="X42" s="185">
        <v>84</v>
      </c>
      <c r="Y42" s="185">
        <v>294</v>
      </c>
      <c r="Z42" s="195">
        <v>88</v>
      </c>
      <c r="AA42" s="196">
        <v>307</v>
      </c>
      <c r="AB42" s="195">
        <v>92</v>
      </c>
      <c r="AC42" s="186">
        <v>321</v>
      </c>
    </row>
    <row r="43" spans="1:29" s="109" customFormat="1" ht="10.5" customHeight="1">
      <c r="A43" s="184">
        <v>4</v>
      </c>
      <c r="B43" s="185">
        <v>67</v>
      </c>
      <c r="C43" s="185">
        <v>235</v>
      </c>
      <c r="D43" s="185">
        <v>70</v>
      </c>
      <c r="E43" s="185">
        <v>246</v>
      </c>
      <c r="F43" s="185">
        <v>74</v>
      </c>
      <c r="G43" s="185">
        <v>258</v>
      </c>
      <c r="H43" s="185">
        <v>77</v>
      </c>
      <c r="I43" s="185">
        <v>269</v>
      </c>
      <c r="J43" s="185">
        <v>81</v>
      </c>
      <c r="K43" s="185">
        <v>283</v>
      </c>
      <c r="L43" s="185">
        <v>85</v>
      </c>
      <c r="M43" s="185">
        <v>297</v>
      </c>
      <c r="N43" s="185">
        <v>89</v>
      </c>
      <c r="O43" s="185">
        <v>311</v>
      </c>
      <c r="P43" s="185">
        <v>93</v>
      </c>
      <c r="Q43" s="185">
        <v>325</v>
      </c>
      <c r="R43" s="185">
        <v>97</v>
      </c>
      <c r="S43" s="185">
        <v>339</v>
      </c>
      <c r="T43" s="185">
        <v>102</v>
      </c>
      <c r="U43" s="185">
        <v>357</v>
      </c>
      <c r="V43" s="185">
        <v>107</v>
      </c>
      <c r="W43" s="185">
        <v>374</v>
      </c>
      <c r="X43" s="185">
        <v>112</v>
      </c>
      <c r="Y43" s="185">
        <v>392</v>
      </c>
      <c r="Z43" s="195">
        <v>117</v>
      </c>
      <c r="AA43" s="196">
        <v>410</v>
      </c>
      <c r="AB43" s="195">
        <v>122</v>
      </c>
      <c r="AC43" s="186">
        <v>427</v>
      </c>
    </row>
    <row r="44" spans="1:29" s="109" customFormat="1" ht="10.5" customHeight="1">
      <c r="A44" s="184">
        <v>5</v>
      </c>
      <c r="B44" s="185">
        <v>84</v>
      </c>
      <c r="C44" s="185">
        <v>294</v>
      </c>
      <c r="D44" s="185">
        <v>88</v>
      </c>
      <c r="E44" s="185">
        <v>308</v>
      </c>
      <c r="F44" s="185">
        <v>92</v>
      </c>
      <c r="G44" s="185">
        <v>322</v>
      </c>
      <c r="H44" s="185">
        <v>96</v>
      </c>
      <c r="I44" s="185">
        <v>336</v>
      </c>
      <c r="J44" s="185">
        <v>101</v>
      </c>
      <c r="K44" s="185">
        <v>354</v>
      </c>
      <c r="L44" s="185">
        <v>106</v>
      </c>
      <c r="M44" s="185">
        <v>371</v>
      </c>
      <c r="N44" s="185">
        <v>111</v>
      </c>
      <c r="O44" s="185">
        <v>389</v>
      </c>
      <c r="P44" s="185">
        <v>116</v>
      </c>
      <c r="Q44" s="185">
        <v>406</v>
      </c>
      <c r="R44" s="185">
        <v>121</v>
      </c>
      <c r="S44" s="185">
        <v>424</v>
      </c>
      <c r="T44" s="185">
        <v>127</v>
      </c>
      <c r="U44" s="185">
        <v>446</v>
      </c>
      <c r="V44" s="185">
        <v>134</v>
      </c>
      <c r="W44" s="185">
        <v>468</v>
      </c>
      <c r="X44" s="185">
        <v>140</v>
      </c>
      <c r="Y44" s="185">
        <v>490</v>
      </c>
      <c r="Z44" s="195">
        <v>146</v>
      </c>
      <c r="AA44" s="196">
        <v>512</v>
      </c>
      <c r="AB44" s="195">
        <v>153</v>
      </c>
      <c r="AC44" s="186">
        <v>534</v>
      </c>
    </row>
    <row r="45" spans="1:29" s="109" customFormat="1" ht="10.5" customHeight="1">
      <c r="A45" s="184">
        <v>6</v>
      </c>
      <c r="B45" s="185">
        <v>101</v>
      </c>
      <c r="C45" s="185">
        <v>353</v>
      </c>
      <c r="D45" s="185">
        <v>106</v>
      </c>
      <c r="E45" s="185">
        <v>370</v>
      </c>
      <c r="F45" s="185">
        <v>110</v>
      </c>
      <c r="G45" s="185">
        <v>386</v>
      </c>
      <c r="H45" s="185">
        <v>115</v>
      </c>
      <c r="I45" s="185">
        <v>403</v>
      </c>
      <c r="J45" s="185">
        <v>121</v>
      </c>
      <c r="K45" s="185">
        <v>424</v>
      </c>
      <c r="L45" s="185">
        <v>127</v>
      </c>
      <c r="M45" s="185">
        <v>445</v>
      </c>
      <c r="N45" s="185">
        <v>133</v>
      </c>
      <c r="O45" s="185">
        <v>466</v>
      </c>
      <c r="P45" s="185">
        <v>139</v>
      </c>
      <c r="Q45" s="185">
        <v>487</v>
      </c>
      <c r="R45" s="185">
        <v>145</v>
      </c>
      <c r="S45" s="185">
        <v>508</v>
      </c>
      <c r="T45" s="185">
        <v>153</v>
      </c>
      <c r="U45" s="185">
        <v>535</v>
      </c>
      <c r="V45" s="185">
        <v>160</v>
      </c>
      <c r="W45" s="185">
        <v>561</v>
      </c>
      <c r="X45" s="185">
        <v>168</v>
      </c>
      <c r="Y45" s="185">
        <v>588</v>
      </c>
      <c r="Z45" s="195">
        <v>176</v>
      </c>
      <c r="AA45" s="196">
        <v>615</v>
      </c>
      <c r="AB45" s="195">
        <v>183</v>
      </c>
      <c r="AC45" s="186">
        <v>641</v>
      </c>
    </row>
    <row r="46" spans="1:29" s="109" customFormat="1" ht="10.5" customHeight="1">
      <c r="A46" s="184">
        <v>7</v>
      </c>
      <c r="B46" s="185">
        <v>118</v>
      </c>
      <c r="C46" s="185">
        <v>412</v>
      </c>
      <c r="D46" s="185">
        <v>123</v>
      </c>
      <c r="E46" s="185">
        <v>431</v>
      </c>
      <c r="F46" s="185">
        <v>129</v>
      </c>
      <c r="G46" s="185">
        <v>451</v>
      </c>
      <c r="H46" s="185">
        <v>134</v>
      </c>
      <c r="I46" s="185">
        <v>470</v>
      </c>
      <c r="J46" s="185">
        <v>141</v>
      </c>
      <c r="K46" s="185">
        <v>495</v>
      </c>
      <c r="L46" s="185">
        <v>148</v>
      </c>
      <c r="M46" s="185">
        <v>519</v>
      </c>
      <c r="N46" s="185">
        <v>155</v>
      </c>
      <c r="O46" s="185">
        <v>544</v>
      </c>
      <c r="P46" s="185">
        <v>162</v>
      </c>
      <c r="Q46" s="185">
        <v>568</v>
      </c>
      <c r="R46" s="185">
        <v>169</v>
      </c>
      <c r="S46" s="185">
        <v>593</v>
      </c>
      <c r="T46" s="185">
        <v>178</v>
      </c>
      <c r="U46" s="185">
        <v>624</v>
      </c>
      <c r="V46" s="185">
        <v>187</v>
      </c>
      <c r="W46" s="185">
        <v>655</v>
      </c>
      <c r="X46" s="185">
        <v>196</v>
      </c>
      <c r="Y46" s="185">
        <v>686</v>
      </c>
      <c r="Z46" s="195">
        <v>205</v>
      </c>
      <c r="AA46" s="196">
        <v>717</v>
      </c>
      <c r="AB46" s="195">
        <v>214</v>
      </c>
      <c r="AC46" s="186">
        <v>748</v>
      </c>
    </row>
    <row r="47" spans="1:29" s="109" customFormat="1" ht="10.5" customHeight="1">
      <c r="A47" s="184">
        <v>8</v>
      </c>
      <c r="B47" s="185">
        <v>134</v>
      </c>
      <c r="C47" s="185">
        <v>470</v>
      </c>
      <c r="D47" s="185">
        <v>141</v>
      </c>
      <c r="E47" s="185">
        <v>493</v>
      </c>
      <c r="F47" s="185">
        <v>147</v>
      </c>
      <c r="G47" s="185">
        <v>515</v>
      </c>
      <c r="H47" s="185">
        <v>154</v>
      </c>
      <c r="I47" s="185">
        <v>538</v>
      </c>
      <c r="J47" s="185">
        <v>162</v>
      </c>
      <c r="K47" s="185">
        <v>566</v>
      </c>
      <c r="L47" s="185">
        <v>170</v>
      </c>
      <c r="M47" s="185">
        <v>594</v>
      </c>
      <c r="N47" s="185">
        <v>178</v>
      </c>
      <c r="O47" s="185">
        <v>622</v>
      </c>
      <c r="P47" s="185">
        <v>186</v>
      </c>
      <c r="Q47" s="185">
        <v>650</v>
      </c>
      <c r="R47" s="185">
        <v>194</v>
      </c>
      <c r="S47" s="185">
        <v>678</v>
      </c>
      <c r="T47" s="185">
        <v>204</v>
      </c>
      <c r="U47" s="185">
        <v>713</v>
      </c>
      <c r="V47" s="185">
        <v>214</v>
      </c>
      <c r="W47" s="185">
        <v>749</v>
      </c>
      <c r="X47" s="185">
        <v>224</v>
      </c>
      <c r="Y47" s="185">
        <v>784</v>
      </c>
      <c r="Z47" s="195">
        <v>234</v>
      </c>
      <c r="AA47" s="196">
        <v>819</v>
      </c>
      <c r="AB47" s="195">
        <v>244</v>
      </c>
      <c r="AC47" s="186">
        <v>855</v>
      </c>
    </row>
    <row r="48" spans="1:29" s="109" customFormat="1" ht="10.5" customHeight="1">
      <c r="A48" s="184">
        <v>9</v>
      </c>
      <c r="B48" s="185">
        <v>151</v>
      </c>
      <c r="C48" s="185">
        <v>529</v>
      </c>
      <c r="D48" s="185">
        <v>158</v>
      </c>
      <c r="E48" s="185">
        <v>554</v>
      </c>
      <c r="F48" s="185">
        <v>166</v>
      </c>
      <c r="G48" s="185">
        <v>580</v>
      </c>
      <c r="H48" s="185">
        <v>173</v>
      </c>
      <c r="I48" s="185">
        <v>605</v>
      </c>
      <c r="J48" s="185">
        <v>182</v>
      </c>
      <c r="K48" s="185">
        <v>636</v>
      </c>
      <c r="L48" s="185">
        <v>191</v>
      </c>
      <c r="M48" s="185">
        <v>668</v>
      </c>
      <c r="N48" s="185">
        <v>200</v>
      </c>
      <c r="O48" s="185">
        <v>699</v>
      </c>
      <c r="P48" s="185">
        <v>209</v>
      </c>
      <c r="Q48" s="185">
        <v>731</v>
      </c>
      <c r="R48" s="185">
        <v>218</v>
      </c>
      <c r="S48" s="185">
        <v>762</v>
      </c>
      <c r="T48" s="185">
        <v>229</v>
      </c>
      <c r="U48" s="185">
        <v>802</v>
      </c>
      <c r="V48" s="185">
        <v>241</v>
      </c>
      <c r="W48" s="185">
        <v>842</v>
      </c>
      <c r="X48" s="185">
        <v>252</v>
      </c>
      <c r="Y48" s="185">
        <v>882</v>
      </c>
      <c r="Z48" s="195">
        <v>263</v>
      </c>
      <c r="AA48" s="196">
        <v>922</v>
      </c>
      <c r="AB48" s="195">
        <v>275</v>
      </c>
      <c r="AC48" s="186">
        <v>962</v>
      </c>
    </row>
    <row r="49" spans="1:29" s="109" customFormat="1" ht="10.5" customHeight="1">
      <c r="A49" s="184">
        <v>10</v>
      </c>
      <c r="B49" s="185">
        <v>168</v>
      </c>
      <c r="C49" s="185">
        <v>588</v>
      </c>
      <c r="D49" s="185">
        <v>176</v>
      </c>
      <c r="E49" s="185">
        <v>616</v>
      </c>
      <c r="F49" s="185">
        <v>184</v>
      </c>
      <c r="G49" s="185">
        <v>644</v>
      </c>
      <c r="H49" s="185">
        <v>192</v>
      </c>
      <c r="I49" s="185">
        <v>672</v>
      </c>
      <c r="J49" s="185">
        <v>202</v>
      </c>
      <c r="K49" s="185">
        <v>707</v>
      </c>
      <c r="L49" s="185">
        <v>212</v>
      </c>
      <c r="M49" s="185">
        <v>742</v>
      </c>
      <c r="N49" s="185">
        <v>222</v>
      </c>
      <c r="O49" s="185">
        <v>777</v>
      </c>
      <c r="P49" s="185">
        <v>232</v>
      </c>
      <c r="Q49" s="185">
        <v>812</v>
      </c>
      <c r="R49" s="185">
        <v>242</v>
      </c>
      <c r="S49" s="185">
        <v>847</v>
      </c>
      <c r="T49" s="185">
        <v>255</v>
      </c>
      <c r="U49" s="185">
        <v>891</v>
      </c>
      <c r="V49" s="185">
        <v>267</v>
      </c>
      <c r="W49" s="185">
        <v>936</v>
      </c>
      <c r="X49" s="185">
        <v>280</v>
      </c>
      <c r="Y49" s="185">
        <v>980</v>
      </c>
      <c r="Z49" s="195">
        <v>293</v>
      </c>
      <c r="AA49" s="196">
        <v>1024</v>
      </c>
      <c r="AB49" s="195">
        <v>305</v>
      </c>
      <c r="AC49" s="186">
        <v>1069</v>
      </c>
    </row>
    <row r="50" spans="1:29" s="109" customFormat="1" ht="10.5" customHeight="1">
      <c r="A50" s="184">
        <v>11</v>
      </c>
      <c r="B50" s="185">
        <v>185</v>
      </c>
      <c r="C50" s="185">
        <v>647</v>
      </c>
      <c r="D50" s="185">
        <v>194</v>
      </c>
      <c r="E50" s="185">
        <v>678</v>
      </c>
      <c r="F50" s="185">
        <v>202</v>
      </c>
      <c r="G50" s="185">
        <v>708</v>
      </c>
      <c r="H50" s="185">
        <v>211</v>
      </c>
      <c r="I50" s="185">
        <v>739</v>
      </c>
      <c r="J50" s="185">
        <v>222</v>
      </c>
      <c r="K50" s="185">
        <v>778</v>
      </c>
      <c r="L50" s="185">
        <v>233</v>
      </c>
      <c r="M50" s="185">
        <v>816</v>
      </c>
      <c r="N50" s="185">
        <v>244</v>
      </c>
      <c r="O50" s="185">
        <v>855</v>
      </c>
      <c r="P50" s="185">
        <v>255</v>
      </c>
      <c r="Q50" s="185">
        <v>893</v>
      </c>
      <c r="R50" s="185">
        <v>266</v>
      </c>
      <c r="S50" s="185">
        <v>932</v>
      </c>
      <c r="T50" s="185">
        <v>280</v>
      </c>
      <c r="U50" s="185">
        <v>980</v>
      </c>
      <c r="V50" s="185">
        <v>294</v>
      </c>
      <c r="W50" s="185">
        <v>1029</v>
      </c>
      <c r="X50" s="185">
        <v>308</v>
      </c>
      <c r="Y50" s="185">
        <v>1078</v>
      </c>
      <c r="Z50" s="195">
        <v>322</v>
      </c>
      <c r="AA50" s="196">
        <v>1127</v>
      </c>
      <c r="AB50" s="195">
        <v>336</v>
      </c>
      <c r="AC50" s="186">
        <v>1176</v>
      </c>
    </row>
    <row r="51" spans="1:29" s="109" customFormat="1" ht="10.5" customHeight="1">
      <c r="A51" s="184">
        <v>12</v>
      </c>
      <c r="B51" s="185">
        <v>202</v>
      </c>
      <c r="C51" s="185">
        <v>706</v>
      </c>
      <c r="D51" s="185">
        <v>211</v>
      </c>
      <c r="E51" s="185">
        <v>739</v>
      </c>
      <c r="F51" s="185">
        <v>221</v>
      </c>
      <c r="G51" s="185">
        <v>773</v>
      </c>
      <c r="H51" s="185">
        <v>230</v>
      </c>
      <c r="I51" s="185">
        <v>806</v>
      </c>
      <c r="J51" s="185">
        <v>242</v>
      </c>
      <c r="K51" s="185">
        <v>848</v>
      </c>
      <c r="L51" s="185">
        <v>254</v>
      </c>
      <c r="M51" s="185">
        <v>890</v>
      </c>
      <c r="N51" s="185">
        <v>266</v>
      </c>
      <c r="O51" s="185">
        <v>932</v>
      </c>
      <c r="P51" s="185">
        <v>278</v>
      </c>
      <c r="Q51" s="185">
        <v>974</v>
      </c>
      <c r="R51" s="185">
        <v>290</v>
      </c>
      <c r="S51" s="185">
        <v>1016</v>
      </c>
      <c r="T51" s="185">
        <v>306</v>
      </c>
      <c r="U51" s="185">
        <v>1070</v>
      </c>
      <c r="V51" s="185">
        <v>321</v>
      </c>
      <c r="W51" s="185">
        <v>1123</v>
      </c>
      <c r="X51" s="185">
        <v>336</v>
      </c>
      <c r="Y51" s="185">
        <v>1176</v>
      </c>
      <c r="Z51" s="195">
        <v>351</v>
      </c>
      <c r="AA51" s="196">
        <v>1229</v>
      </c>
      <c r="AB51" s="195">
        <v>366</v>
      </c>
      <c r="AC51" s="186">
        <v>1282</v>
      </c>
    </row>
    <row r="52" spans="1:29" s="109" customFormat="1" ht="10.5" customHeight="1">
      <c r="A52" s="184">
        <v>13</v>
      </c>
      <c r="B52" s="185">
        <v>218</v>
      </c>
      <c r="C52" s="185">
        <v>764</v>
      </c>
      <c r="D52" s="185">
        <v>229</v>
      </c>
      <c r="E52" s="185">
        <v>801</v>
      </c>
      <c r="F52" s="185">
        <v>239</v>
      </c>
      <c r="G52" s="185">
        <v>837</v>
      </c>
      <c r="H52" s="185">
        <v>250</v>
      </c>
      <c r="I52" s="185">
        <v>874</v>
      </c>
      <c r="J52" s="185">
        <v>263</v>
      </c>
      <c r="K52" s="185">
        <v>919</v>
      </c>
      <c r="L52" s="185">
        <v>276</v>
      </c>
      <c r="M52" s="185">
        <v>965</v>
      </c>
      <c r="N52" s="185">
        <v>289</v>
      </c>
      <c r="O52" s="185">
        <v>1010</v>
      </c>
      <c r="P52" s="185">
        <v>302</v>
      </c>
      <c r="Q52" s="185">
        <v>1056</v>
      </c>
      <c r="R52" s="185">
        <v>315</v>
      </c>
      <c r="S52" s="185">
        <v>1101</v>
      </c>
      <c r="T52" s="185">
        <v>331</v>
      </c>
      <c r="U52" s="185">
        <v>1159</v>
      </c>
      <c r="V52" s="185">
        <v>348</v>
      </c>
      <c r="W52" s="185">
        <v>1216</v>
      </c>
      <c r="X52" s="185">
        <v>364</v>
      </c>
      <c r="Y52" s="185">
        <v>1274</v>
      </c>
      <c r="Z52" s="195">
        <v>380</v>
      </c>
      <c r="AA52" s="196">
        <v>1332</v>
      </c>
      <c r="AB52" s="195">
        <v>397</v>
      </c>
      <c r="AC52" s="186">
        <v>1389</v>
      </c>
    </row>
    <row r="53" spans="1:29" s="109" customFormat="1" ht="10.5" customHeight="1">
      <c r="A53" s="184">
        <v>14</v>
      </c>
      <c r="B53" s="185">
        <v>235</v>
      </c>
      <c r="C53" s="185">
        <v>823</v>
      </c>
      <c r="D53" s="185">
        <v>246</v>
      </c>
      <c r="E53" s="185">
        <v>862</v>
      </c>
      <c r="F53" s="185">
        <v>258</v>
      </c>
      <c r="G53" s="185">
        <v>902</v>
      </c>
      <c r="H53" s="185">
        <v>269</v>
      </c>
      <c r="I53" s="185">
        <v>941</v>
      </c>
      <c r="J53" s="185">
        <v>283</v>
      </c>
      <c r="K53" s="185">
        <v>990</v>
      </c>
      <c r="L53" s="185">
        <v>297</v>
      </c>
      <c r="M53" s="185">
        <v>1039</v>
      </c>
      <c r="N53" s="185">
        <v>311</v>
      </c>
      <c r="O53" s="185">
        <v>1088</v>
      </c>
      <c r="P53" s="185">
        <v>325</v>
      </c>
      <c r="Q53" s="185">
        <v>1137</v>
      </c>
      <c r="R53" s="185">
        <v>339</v>
      </c>
      <c r="S53" s="185">
        <v>1186</v>
      </c>
      <c r="T53" s="185">
        <v>357</v>
      </c>
      <c r="U53" s="185">
        <v>1248</v>
      </c>
      <c r="V53" s="185">
        <v>374</v>
      </c>
      <c r="W53" s="185">
        <v>1310</v>
      </c>
      <c r="X53" s="185">
        <v>392</v>
      </c>
      <c r="Y53" s="185">
        <v>1372</v>
      </c>
      <c r="Z53" s="195">
        <v>410</v>
      </c>
      <c r="AA53" s="196">
        <v>1434</v>
      </c>
      <c r="AB53" s="195">
        <v>427</v>
      </c>
      <c r="AC53" s="186">
        <v>1496</v>
      </c>
    </row>
    <row r="54" spans="1:29" s="109" customFormat="1" ht="10.5" customHeight="1">
      <c r="A54" s="184">
        <v>15</v>
      </c>
      <c r="B54" s="185">
        <v>252</v>
      </c>
      <c r="C54" s="185">
        <v>882</v>
      </c>
      <c r="D54" s="185">
        <v>264</v>
      </c>
      <c r="E54" s="185">
        <v>924</v>
      </c>
      <c r="F54" s="185">
        <v>276</v>
      </c>
      <c r="G54" s="185">
        <v>966</v>
      </c>
      <c r="H54" s="185">
        <v>288</v>
      </c>
      <c r="I54" s="185">
        <v>1008</v>
      </c>
      <c r="J54" s="185">
        <v>303</v>
      </c>
      <c r="K54" s="185">
        <v>1061</v>
      </c>
      <c r="L54" s="185">
        <v>318</v>
      </c>
      <c r="M54" s="185">
        <v>1113</v>
      </c>
      <c r="N54" s="185">
        <v>333</v>
      </c>
      <c r="O54" s="185">
        <v>1166</v>
      </c>
      <c r="P54" s="185">
        <v>348</v>
      </c>
      <c r="Q54" s="185">
        <v>1218</v>
      </c>
      <c r="R54" s="185">
        <v>363</v>
      </c>
      <c r="S54" s="185">
        <v>1271</v>
      </c>
      <c r="T54" s="185">
        <v>382</v>
      </c>
      <c r="U54" s="185">
        <v>1337</v>
      </c>
      <c r="V54" s="185">
        <v>401</v>
      </c>
      <c r="W54" s="185">
        <v>1404</v>
      </c>
      <c r="X54" s="185">
        <v>420</v>
      </c>
      <c r="Y54" s="185">
        <v>1470</v>
      </c>
      <c r="Z54" s="195">
        <v>439</v>
      </c>
      <c r="AA54" s="196">
        <v>1537</v>
      </c>
      <c r="AB54" s="195">
        <v>458</v>
      </c>
      <c r="AC54" s="186">
        <v>1603</v>
      </c>
    </row>
    <row r="55" spans="1:29" s="109" customFormat="1" ht="10.5" customHeight="1">
      <c r="A55" s="184">
        <v>16</v>
      </c>
      <c r="B55" s="185">
        <v>269</v>
      </c>
      <c r="C55" s="185">
        <v>941</v>
      </c>
      <c r="D55" s="185">
        <v>282</v>
      </c>
      <c r="E55" s="185">
        <v>986</v>
      </c>
      <c r="F55" s="185">
        <v>294</v>
      </c>
      <c r="G55" s="185">
        <v>1030</v>
      </c>
      <c r="H55" s="185">
        <v>307</v>
      </c>
      <c r="I55" s="185">
        <v>1075</v>
      </c>
      <c r="J55" s="185">
        <v>323</v>
      </c>
      <c r="K55" s="185">
        <v>1131</v>
      </c>
      <c r="L55" s="185">
        <v>339</v>
      </c>
      <c r="M55" s="185">
        <v>1187</v>
      </c>
      <c r="N55" s="185">
        <v>355</v>
      </c>
      <c r="O55" s="185">
        <v>1243</v>
      </c>
      <c r="P55" s="185">
        <v>371</v>
      </c>
      <c r="Q55" s="185">
        <v>1299</v>
      </c>
      <c r="R55" s="185">
        <v>387</v>
      </c>
      <c r="S55" s="185">
        <v>1355</v>
      </c>
      <c r="T55" s="185">
        <v>407</v>
      </c>
      <c r="U55" s="185">
        <v>1426</v>
      </c>
      <c r="V55" s="185">
        <v>428</v>
      </c>
      <c r="W55" s="185">
        <v>1497</v>
      </c>
      <c r="X55" s="185">
        <v>448</v>
      </c>
      <c r="Y55" s="185">
        <v>1568</v>
      </c>
      <c r="Z55" s="195">
        <v>468</v>
      </c>
      <c r="AA55" s="196">
        <v>1639</v>
      </c>
      <c r="AB55" s="195">
        <v>489</v>
      </c>
      <c r="AC55" s="186">
        <v>1710</v>
      </c>
    </row>
    <row r="56" spans="1:29" s="109" customFormat="1" ht="10.5" customHeight="1">
      <c r="A56" s="184">
        <v>17</v>
      </c>
      <c r="B56" s="185">
        <v>286</v>
      </c>
      <c r="C56" s="185">
        <v>1000</v>
      </c>
      <c r="D56" s="185">
        <v>299</v>
      </c>
      <c r="E56" s="185">
        <v>1047</v>
      </c>
      <c r="F56" s="185">
        <v>313</v>
      </c>
      <c r="G56" s="185">
        <v>1095</v>
      </c>
      <c r="H56" s="185">
        <v>326</v>
      </c>
      <c r="I56" s="185">
        <v>1142</v>
      </c>
      <c r="J56" s="185">
        <v>343</v>
      </c>
      <c r="K56" s="185">
        <v>1202</v>
      </c>
      <c r="L56" s="185">
        <v>360</v>
      </c>
      <c r="M56" s="185">
        <v>1261</v>
      </c>
      <c r="N56" s="185">
        <v>377</v>
      </c>
      <c r="O56" s="185">
        <v>1321</v>
      </c>
      <c r="P56" s="185">
        <v>394</v>
      </c>
      <c r="Q56" s="185">
        <v>1380</v>
      </c>
      <c r="R56" s="185">
        <v>411</v>
      </c>
      <c r="S56" s="185">
        <v>1440</v>
      </c>
      <c r="T56" s="185">
        <v>433</v>
      </c>
      <c r="U56" s="185">
        <v>1515</v>
      </c>
      <c r="V56" s="185">
        <v>454</v>
      </c>
      <c r="W56" s="185">
        <v>1591</v>
      </c>
      <c r="X56" s="185">
        <v>476</v>
      </c>
      <c r="Y56" s="185">
        <v>1666</v>
      </c>
      <c r="Z56" s="195">
        <v>498</v>
      </c>
      <c r="AA56" s="196">
        <v>1741</v>
      </c>
      <c r="AB56" s="195">
        <v>519</v>
      </c>
      <c r="AC56" s="186">
        <v>1817</v>
      </c>
    </row>
    <row r="57" spans="1:29" s="109" customFormat="1" ht="10.5" customHeight="1">
      <c r="A57" s="184">
        <v>18</v>
      </c>
      <c r="B57" s="185">
        <v>302</v>
      </c>
      <c r="C57" s="185">
        <v>1058</v>
      </c>
      <c r="D57" s="185">
        <v>317</v>
      </c>
      <c r="E57" s="185">
        <v>1109</v>
      </c>
      <c r="F57" s="185">
        <v>331</v>
      </c>
      <c r="G57" s="185">
        <v>1159</v>
      </c>
      <c r="H57" s="185">
        <v>346</v>
      </c>
      <c r="I57" s="185">
        <v>1210</v>
      </c>
      <c r="J57" s="185">
        <v>364</v>
      </c>
      <c r="K57" s="185">
        <v>1273</v>
      </c>
      <c r="L57" s="185">
        <v>382</v>
      </c>
      <c r="M57" s="185">
        <v>1336</v>
      </c>
      <c r="N57" s="185">
        <v>400</v>
      </c>
      <c r="O57" s="185">
        <v>1399</v>
      </c>
      <c r="P57" s="185">
        <v>418</v>
      </c>
      <c r="Q57" s="185">
        <v>1462</v>
      </c>
      <c r="R57" s="185">
        <v>436</v>
      </c>
      <c r="S57" s="185">
        <v>1525</v>
      </c>
      <c r="T57" s="185">
        <v>458</v>
      </c>
      <c r="U57" s="185">
        <v>1604</v>
      </c>
      <c r="V57" s="185">
        <v>481</v>
      </c>
      <c r="W57" s="185">
        <v>1684</v>
      </c>
      <c r="X57" s="185">
        <v>504</v>
      </c>
      <c r="Y57" s="185">
        <v>1764</v>
      </c>
      <c r="Z57" s="195">
        <v>527</v>
      </c>
      <c r="AA57" s="196">
        <v>1844</v>
      </c>
      <c r="AB57" s="195">
        <v>550</v>
      </c>
      <c r="AC57" s="186">
        <v>1924</v>
      </c>
    </row>
    <row r="58" spans="1:29" s="109" customFormat="1" ht="10.5" customHeight="1">
      <c r="A58" s="184">
        <v>19</v>
      </c>
      <c r="B58" s="185">
        <v>319</v>
      </c>
      <c r="C58" s="185">
        <v>1117</v>
      </c>
      <c r="D58" s="185">
        <v>334</v>
      </c>
      <c r="E58" s="185">
        <v>1170</v>
      </c>
      <c r="F58" s="185">
        <v>350</v>
      </c>
      <c r="G58" s="185">
        <v>1224</v>
      </c>
      <c r="H58" s="185">
        <v>365</v>
      </c>
      <c r="I58" s="185">
        <v>1277</v>
      </c>
      <c r="J58" s="185">
        <v>384</v>
      </c>
      <c r="K58" s="185">
        <v>1343</v>
      </c>
      <c r="L58" s="185">
        <v>403</v>
      </c>
      <c r="M58" s="185">
        <v>1410</v>
      </c>
      <c r="N58" s="185">
        <v>422</v>
      </c>
      <c r="O58" s="185">
        <v>1476</v>
      </c>
      <c r="P58" s="185">
        <v>441</v>
      </c>
      <c r="Q58" s="185">
        <v>1543</v>
      </c>
      <c r="R58" s="185">
        <v>460</v>
      </c>
      <c r="S58" s="185">
        <v>1609</v>
      </c>
      <c r="T58" s="185">
        <v>484</v>
      </c>
      <c r="U58" s="185">
        <v>1694</v>
      </c>
      <c r="V58" s="185">
        <v>508</v>
      </c>
      <c r="W58" s="185">
        <v>1778</v>
      </c>
      <c r="X58" s="185">
        <v>532</v>
      </c>
      <c r="Y58" s="185">
        <v>1862</v>
      </c>
      <c r="Z58" s="195">
        <v>556</v>
      </c>
      <c r="AA58" s="196">
        <v>1946</v>
      </c>
      <c r="AB58" s="195">
        <v>580</v>
      </c>
      <c r="AC58" s="186">
        <v>2030</v>
      </c>
    </row>
    <row r="59" spans="1:29" s="109" customFormat="1" ht="10.5" customHeight="1">
      <c r="A59" s="184">
        <v>20</v>
      </c>
      <c r="B59" s="185">
        <v>336</v>
      </c>
      <c r="C59" s="185">
        <v>1176</v>
      </c>
      <c r="D59" s="185">
        <v>352</v>
      </c>
      <c r="E59" s="185">
        <v>1232</v>
      </c>
      <c r="F59" s="185">
        <v>368</v>
      </c>
      <c r="G59" s="185">
        <v>1288</v>
      </c>
      <c r="H59" s="185">
        <v>384</v>
      </c>
      <c r="I59" s="185">
        <v>1344</v>
      </c>
      <c r="J59" s="185">
        <v>404</v>
      </c>
      <c r="K59" s="185">
        <v>1414</v>
      </c>
      <c r="L59" s="185">
        <v>424</v>
      </c>
      <c r="M59" s="185">
        <v>1484</v>
      </c>
      <c r="N59" s="185">
        <v>444</v>
      </c>
      <c r="O59" s="185">
        <v>1554</v>
      </c>
      <c r="P59" s="185">
        <v>464</v>
      </c>
      <c r="Q59" s="185">
        <v>1624</v>
      </c>
      <c r="R59" s="185">
        <v>484</v>
      </c>
      <c r="S59" s="185">
        <v>1694</v>
      </c>
      <c r="T59" s="185">
        <v>509</v>
      </c>
      <c r="U59" s="185">
        <v>1783</v>
      </c>
      <c r="V59" s="185">
        <v>535</v>
      </c>
      <c r="W59" s="185">
        <v>1871</v>
      </c>
      <c r="X59" s="185">
        <v>560</v>
      </c>
      <c r="Y59" s="185">
        <v>1960</v>
      </c>
      <c r="Z59" s="195">
        <v>585</v>
      </c>
      <c r="AA59" s="196">
        <v>2049</v>
      </c>
      <c r="AB59" s="195">
        <v>611</v>
      </c>
      <c r="AC59" s="186">
        <v>2137</v>
      </c>
    </row>
    <row r="60" spans="1:29" s="109" customFormat="1" ht="10.5" customHeight="1">
      <c r="A60" s="184">
        <v>21</v>
      </c>
      <c r="B60" s="185">
        <v>353</v>
      </c>
      <c r="C60" s="185">
        <v>1235</v>
      </c>
      <c r="D60" s="185">
        <v>370</v>
      </c>
      <c r="E60" s="185">
        <v>1294</v>
      </c>
      <c r="F60" s="185">
        <v>386</v>
      </c>
      <c r="G60" s="185">
        <v>1352</v>
      </c>
      <c r="H60" s="185">
        <v>403</v>
      </c>
      <c r="I60" s="185">
        <v>1411</v>
      </c>
      <c r="J60" s="185">
        <v>424</v>
      </c>
      <c r="K60" s="185">
        <v>1485</v>
      </c>
      <c r="L60" s="185">
        <v>445</v>
      </c>
      <c r="M60" s="185">
        <v>1558</v>
      </c>
      <c r="N60" s="185">
        <v>466</v>
      </c>
      <c r="O60" s="185">
        <v>1632</v>
      </c>
      <c r="P60" s="185">
        <v>487</v>
      </c>
      <c r="Q60" s="185">
        <v>1705</v>
      </c>
      <c r="R60" s="185">
        <v>508</v>
      </c>
      <c r="S60" s="185">
        <v>1779</v>
      </c>
      <c r="T60" s="185">
        <v>535</v>
      </c>
      <c r="U60" s="185">
        <v>1872</v>
      </c>
      <c r="V60" s="185">
        <v>561</v>
      </c>
      <c r="W60" s="185">
        <v>1965</v>
      </c>
      <c r="X60" s="185">
        <v>588</v>
      </c>
      <c r="Y60" s="185">
        <v>2058</v>
      </c>
      <c r="Z60" s="195">
        <v>615</v>
      </c>
      <c r="AA60" s="196">
        <v>2151</v>
      </c>
      <c r="AB60" s="195">
        <v>641</v>
      </c>
      <c r="AC60" s="186">
        <v>2244</v>
      </c>
    </row>
    <row r="61" spans="1:29" s="109" customFormat="1" ht="10.5" customHeight="1">
      <c r="A61" s="184">
        <v>22</v>
      </c>
      <c r="B61" s="185">
        <v>370</v>
      </c>
      <c r="C61" s="185">
        <v>1294</v>
      </c>
      <c r="D61" s="185">
        <v>387</v>
      </c>
      <c r="E61" s="185">
        <v>1355</v>
      </c>
      <c r="F61" s="185">
        <v>405</v>
      </c>
      <c r="G61" s="185">
        <v>1417</v>
      </c>
      <c r="H61" s="185">
        <v>422</v>
      </c>
      <c r="I61" s="185">
        <v>1478</v>
      </c>
      <c r="J61" s="185">
        <v>444</v>
      </c>
      <c r="K61" s="185">
        <v>1555</v>
      </c>
      <c r="L61" s="185">
        <v>466</v>
      </c>
      <c r="M61" s="185">
        <v>1632</v>
      </c>
      <c r="N61" s="185">
        <v>488</v>
      </c>
      <c r="O61" s="185">
        <v>1709</v>
      </c>
      <c r="P61" s="185">
        <v>510</v>
      </c>
      <c r="Q61" s="185">
        <v>1786</v>
      </c>
      <c r="R61" s="185">
        <v>532</v>
      </c>
      <c r="S61" s="185">
        <v>1863</v>
      </c>
      <c r="T61" s="185">
        <v>560</v>
      </c>
      <c r="U61" s="185">
        <v>1961</v>
      </c>
      <c r="V61" s="185">
        <v>588</v>
      </c>
      <c r="W61" s="185">
        <v>2058</v>
      </c>
      <c r="X61" s="185">
        <v>616</v>
      </c>
      <c r="Y61" s="185">
        <v>2156</v>
      </c>
      <c r="Z61" s="195">
        <v>644</v>
      </c>
      <c r="AA61" s="196">
        <v>2254</v>
      </c>
      <c r="AB61" s="195">
        <v>672</v>
      </c>
      <c r="AC61" s="186">
        <v>2351</v>
      </c>
    </row>
    <row r="62" spans="1:29" s="109" customFormat="1" ht="10.5" customHeight="1">
      <c r="A62" s="184">
        <v>23</v>
      </c>
      <c r="B62" s="185">
        <v>386</v>
      </c>
      <c r="C62" s="185">
        <v>1352</v>
      </c>
      <c r="D62" s="185">
        <v>405</v>
      </c>
      <c r="E62" s="185">
        <v>1417</v>
      </c>
      <c r="F62" s="185">
        <v>423</v>
      </c>
      <c r="G62" s="185">
        <v>1481</v>
      </c>
      <c r="H62" s="185">
        <v>442</v>
      </c>
      <c r="I62" s="185">
        <v>1546</v>
      </c>
      <c r="J62" s="185">
        <v>465</v>
      </c>
      <c r="K62" s="185">
        <v>1626</v>
      </c>
      <c r="L62" s="185">
        <v>488</v>
      </c>
      <c r="M62" s="185">
        <v>1707</v>
      </c>
      <c r="N62" s="185">
        <v>511</v>
      </c>
      <c r="O62" s="185">
        <v>1787</v>
      </c>
      <c r="P62" s="185">
        <v>534</v>
      </c>
      <c r="Q62" s="185">
        <v>1868</v>
      </c>
      <c r="R62" s="185">
        <v>557</v>
      </c>
      <c r="S62" s="185">
        <v>1948</v>
      </c>
      <c r="T62" s="185">
        <v>586</v>
      </c>
      <c r="U62" s="185">
        <v>2050</v>
      </c>
      <c r="V62" s="185">
        <v>615</v>
      </c>
      <c r="W62" s="185">
        <v>2152</v>
      </c>
      <c r="X62" s="185">
        <v>644</v>
      </c>
      <c r="Y62" s="185">
        <v>2254</v>
      </c>
      <c r="Z62" s="195">
        <v>673</v>
      </c>
      <c r="AA62" s="196">
        <v>2356</v>
      </c>
      <c r="AB62" s="195">
        <v>702</v>
      </c>
      <c r="AC62" s="186">
        <v>2458</v>
      </c>
    </row>
    <row r="63" spans="1:29" s="109" customFormat="1" ht="10.5" customHeight="1">
      <c r="A63" s="184">
        <v>24</v>
      </c>
      <c r="B63" s="185">
        <v>403</v>
      </c>
      <c r="C63" s="185">
        <v>1411</v>
      </c>
      <c r="D63" s="185">
        <v>422</v>
      </c>
      <c r="E63" s="185">
        <v>1478</v>
      </c>
      <c r="F63" s="185">
        <v>442</v>
      </c>
      <c r="G63" s="185">
        <v>1546</v>
      </c>
      <c r="H63" s="185">
        <v>461</v>
      </c>
      <c r="I63" s="185">
        <v>1613</v>
      </c>
      <c r="J63" s="185">
        <v>485</v>
      </c>
      <c r="K63" s="185">
        <v>1697</v>
      </c>
      <c r="L63" s="185">
        <v>509</v>
      </c>
      <c r="M63" s="185">
        <v>1781</v>
      </c>
      <c r="N63" s="185">
        <v>533</v>
      </c>
      <c r="O63" s="185">
        <v>1865</v>
      </c>
      <c r="P63" s="185">
        <v>557</v>
      </c>
      <c r="Q63" s="185">
        <v>1949</v>
      </c>
      <c r="R63" s="185">
        <v>581</v>
      </c>
      <c r="S63" s="185">
        <v>2033</v>
      </c>
      <c r="T63" s="185">
        <v>611</v>
      </c>
      <c r="U63" s="185">
        <v>2139</v>
      </c>
      <c r="V63" s="185">
        <v>642</v>
      </c>
      <c r="W63" s="185">
        <v>2246</v>
      </c>
      <c r="X63" s="185">
        <v>672</v>
      </c>
      <c r="Y63" s="185">
        <v>2352</v>
      </c>
      <c r="Z63" s="195">
        <v>702</v>
      </c>
      <c r="AA63" s="196">
        <v>2458</v>
      </c>
      <c r="AB63" s="195">
        <v>733</v>
      </c>
      <c r="AC63" s="186">
        <v>2565</v>
      </c>
    </row>
    <row r="64" spans="1:29" s="109" customFormat="1" ht="10.5" customHeight="1">
      <c r="A64" s="184">
        <v>25</v>
      </c>
      <c r="B64" s="185">
        <v>420</v>
      </c>
      <c r="C64" s="185">
        <v>1470</v>
      </c>
      <c r="D64" s="185">
        <v>440</v>
      </c>
      <c r="E64" s="185">
        <v>1540</v>
      </c>
      <c r="F64" s="185">
        <v>460</v>
      </c>
      <c r="G64" s="185">
        <v>1610</v>
      </c>
      <c r="H64" s="185">
        <v>480</v>
      </c>
      <c r="I64" s="185">
        <v>1680</v>
      </c>
      <c r="J64" s="185">
        <v>505</v>
      </c>
      <c r="K64" s="185">
        <v>1768</v>
      </c>
      <c r="L64" s="185">
        <v>530</v>
      </c>
      <c r="M64" s="185">
        <v>1855</v>
      </c>
      <c r="N64" s="185">
        <v>555</v>
      </c>
      <c r="O64" s="185">
        <v>1943</v>
      </c>
      <c r="P64" s="185">
        <v>580</v>
      </c>
      <c r="Q64" s="185">
        <v>2030</v>
      </c>
      <c r="R64" s="185">
        <v>605</v>
      </c>
      <c r="S64" s="185">
        <v>2118</v>
      </c>
      <c r="T64" s="185">
        <v>637</v>
      </c>
      <c r="U64" s="185">
        <v>2228</v>
      </c>
      <c r="V64" s="185">
        <v>668</v>
      </c>
      <c r="W64" s="185">
        <v>2339</v>
      </c>
      <c r="X64" s="185">
        <v>700</v>
      </c>
      <c r="Y64" s="185">
        <v>2450</v>
      </c>
      <c r="Z64" s="195">
        <v>732</v>
      </c>
      <c r="AA64" s="196">
        <v>2561</v>
      </c>
      <c r="AB64" s="195">
        <v>763</v>
      </c>
      <c r="AC64" s="186">
        <v>2672</v>
      </c>
    </row>
    <row r="65" spans="1:29" s="109" customFormat="1" ht="10.5" customHeight="1">
      <c r="A65" s="184">
        <v>26</v>
      </c>
      <c r="B65" s="185">
        <v>437</v>
      </c>
      <c r="C65" s="185">
        <v>1529</v>
      </c>
      <c r="D65" s="185">
        <v>458</v>
      </c>
      <c r="E65" s="185">
        <v>1602</v>
      </c>
      <c r="F65" s="185">
        <v>478</v>
      </c>
      <c r="G65" s="185">
        <v>1674</v>
      </c>
      <c r="H65" s="185">
        <v>499</v>
      </c>
      <c r="I65" s="185">
        <v>1747</v>
      </c>
      <c r="J65" s="185">
        <v>525</v>
      </c>
      <c r="K65" s="185">
        <v>1838</v>
      </c>
      <c r="L65" s="185">
        <v>551</v>
      </c>
      <c r="M65" s="185">
        <v>1929</v>
      </c>
      <c r="N65" s="185">
        <v>577</v>
      </c>
      <c r="O65" s="185">
        <v>2020</v>
      </c>
      <c r="P65" s="185">
        <v>603</v>
      </c>
      <c r="Q65" s="185">
        <v>2111</v>
      </c>
      <c r="R65" s="185">
        <v>629</v>
      </c>
      <c r="S65" s="185">
        <v>2202</v>
      </c>
      <c r="T65" s="185">
        <v>662</v>
      </c>
      <c r="U65" s="185">
        <v>2317</v>
      </c>
      <c r="V65" s="185">
        <v>695</v>
      </c>
      <c r="W65" s="185">
        <v>2433</v>
      </c>
      <c r="X65" s="185">
        <v>728</v>
      </c>
      <c r="Y65" s="185">
        <v>2548</v>
      </c>
      <c r="Z65" s="195">
        <v>761</v>
      </c>
      <c r="AA65" s="196">
        <v>2663</v>
      </c>
      <c r="AB65" s="195">
        <v>794</v>
      </c>
      <c r="AC65" s="186">
        <v>2779</v>
      </c>
    </row>
    <row r="66" spans="1:29" s="109" customFormat="1" ht="10.5" customHeight="1">
      <c r="A66" s="184">
        <v>27</v>
      </c>
      <c r="B66" s="185">
        <v>454</v>
      </c>
      <c r="C66" s="185">
        <v>1588</v>
      </c>
      <c r="D66" s="185">
        <v>475</v>
      </c>
      <c r="E66" s="185">
        <v>1663</v>
      </c>
      <c r="F66" s="185">
        <v>497</v>
      </c>
      <c r="G66" s="185">
        <v>1739</v>
      </c>
      <c r="H66" s="185">
        <v>518</v>
      </c>
      <c r="I66" s="185">
        <v>1814</v>
      </c>
      <c r="J66" s="185">
        <v>545</v>
      </c>
      <c r="K66" s="185">
        <v>1909</v>
      </c>
      <c r="L66" s="185">
        <v>572</v>
      </c>
      <c r="M66" s="185">
        <v>2003</v>
      </c>
      <c r="N66" s="185">
        <v>599</v>
      </c>
      <c r="O66" s="185">
        <v>2098</v>
      </c>
      <c r="P66" s="185">
        <v>626</v>
      </c>
      <c r="Q66" s="185">
        <v>2192</v>
      </c>
      <c r="R66" s="185">
        <v>653</v>
      </c>
      <c r="S66" s="185">
        <v>2287</v>
      </c>
      <c r="T66" s="185">
        <v>688</v>
      </c>
      <c r="U66" s="185">
        <v>2407</v>
      </c>
      <c r="V66" s="185">
        <v>722</v>
      </c>
      <c r="W66" s="185">
        <v>2526</v>
      </c>
      <c r="X66" s="185">
        <v>756</v>
      </c>
      <c r="Y66" s="185">
        <v>2646</v>
      </c>
      <c r="Z66" s="195">
        <v>790</v>
      </c>
      <c r="AA66" s="196">
        <v>2766</v>
      </c>
      <c r="AB66" s="195">
        <v>824</v>
      </c>
      <c r="AC66" s="186">
        <v>2885</v>
      </c>
    </row>
    <row r="67" spans="1:29" s="109" customFormat="1" ht="10.5" customHeight="1">
      <c r="A67" s="184">
        <v>28</v>
      </c>
      <c r="B67" s="185">
        <v>470</v>
      </c>
      <c r="C67" s="185">
        <v>1646</v>
      </c>
      <c r="D67" s="185">
        <v>493</v>
      </c>
      <c r="E67" s="185">
        <v>1725</v>
      </c>
      <c r="F67" s="185">
        <v>515</v>
      </c>
      <c r="G67" s="185">
        <v>1803</v>
      </c>
      <c r="H67" s="185">
        <v>538</v>
      </c>
      <c r="I67" s="185">
        <v>1882</v>
      </c>
      <c r="J67" s="185">
        <v>566</v>
      </c>
      <c r="K67" s="185">
        <v>1980</v>
      </c>
      <c r="L67" s="185">
        <v>594</v>
      </c>
      <c r="M67" s="185">
        <v>2078</v>
      </c>
      <c r="N67" s="185">
        <v>622</v>
      </c>
      <c r="O67" s="185">
        <v>2176</v>
      </c>
      <c r="P67" s="185">
        <v>650</v>
      </c>
      <c r="Q67" s="185">
        <v>2274</v>
      </c>
      <c r="R67" s="185">
        <v>678</v>
      </c>
      <c r="S67" s="185">
        <v>2372</v>
      </c>
      <c r="T67" s="185">
        <v>713</v>
      </c>
      <c r="U67" s="185">
        <v>2496</v>
      </c>
      <c r="V67" s="185">
        <v>749</v>
      </c>
      <c r="W67" s="185">
        <v>2620</v>
      </c>
      <c r="X67" s="185">
        <v>784</v>
      </c>
      <c r="Y67" s="185">
        <v>2744</v>
      </c>
      <c r="Z67" s="195">
        <v>819</v>
      </c>
      <c r="AA67" s="196">
        <v>2868</v>
      </c>
      <c r="AB67" s="195">
        <v>855</v>
      </c>
      <c r="AC67" s="186">
        <v>2992</v>
      </c>
    </row>
    <row r="68" spans="1:29" s="109" customFormat="1" ht="10.5" customHeight="1">
      <c r="A68" s="184">
        <v>29</v>
      </c>
      <c r="B68" s="185">
        <v>487</v>
      </c>
      <c r="C68" s="185">
        <v>1705</v>
      </c>
      <c r="D68" s="185">
        <v>510</v>
      </c>
      <c r="E68" s="185">
        <v>1786</v>
      </c>
      <c r="F68" s="185">
        <v>534</v>
      </c>
      <c r="G68" s="185">
        <v>1868</v>
      </c>
      <c r="H68" s="185">
        <v>557</v>
      </c>
      <c r="I68" s="185">
        <v>1949</v>
      </c>
      <c r="J68" s="185">
        <v>586</v>
      </c>
      <c r="K68" s="185">
        <v>2050</v>
      </c>
      <c r="L68" s="185">
        <v>615</v>
      </c>
      <c r="M68" s="185">
        <v>2152</v>
      </c>
      <c r="N68" s="185">
        <v>644</v>
      </c>
      <c r="O68" s="185">
        <v>2253</v>
      </c>
      <c r="P68" s="185">
        <v>673</v>
      </c>
      <c r="Q68" s="185">
        <v>2355</v>
      </c>
      <c r="R68" s="185">
        <v>702</v>
      </c>
      <c r="S68" s="185">
        <v>2456</v>
      </c>
      <c r="T68" s="185">
        <v>739</v>
      </c>
      <c r="U68" s="185">
        <v>2585</v>
      </c>
      <c r="V68" s="185">
        <v>775</v>
      </c>
      <c r="W68" s="185">
        <v>2713</v>
      </c>
      <c r="X68" s="185">
        <v>812</v>
      </c>
      <c r="Y68" s="185">
        <v>2842</v>
      </c>
      <c r="Z68" s="195">
        <v>849</v>
      </c>
      <c r="AA68" s="196">
        <v>2971</v>
      </c>
      <c r="AB68" s="195">
        <v>885</v>
      </c>
      <c r="AC68" s="186">
        <v>3099</v>
      </c>
    </row>
    <row r="69" spans="1:29" s="109" customFormat="1" ht="10.5" customHeight="1" thickBot="1">
      <c r="A69" s="188">
        <v>30</v>
      </c>
      <c r="B69" s="189">
        <v>504</v>
      </c>
      <c r="C69" s="189">
        <v>1764</v>
      </c>
      <c r="D69" s="189">
        <v>528</v>
      </c>
      <c r="E69" s="189">
        <v>1848</v>
      </c>
      <c r="F69" s="189">
        <v>552</v>
      </c>
      <c r="G69" s="189">
        <v>1932</v>
      </c>
      <c r="H69" s="189">
        <v>576</v>
      </c>
      <c r="I69" s="189">
        <v>2016</v>
      </c>
      <c r="J69" s="189">
        <v>606</v>
      </c>
      <c r="K69" s="189">
        <v>2121</v>
      </c>
      <c r="L69" s="189">
        <v>636</v>
      </c>
      <c r="M69" s="189">
        <v>2226</v>
      </c>
      <c r="N69" s="189">
        <v>666</v>
      </c>
      <c r="O69" s="189">
        <v>2331</v>
      </c>
      <c r="P69" s="189">
        <v>696</v>
      </c>
      <c r="Q69" s="189">
        <v>2436</v>
      </c>
      <c r="R69" s="189">
        <v>726</v>
      </c>
      <c r="S69" s="189">
        <v>2541</v>
      </c>
      <c r="T69" s="189">
        <v>764</v>
      </c>
      <c r="U69" s="189">
        <v>2674</v>
      </c>
      <c r="V69" s="189">
        <v>802</v>
      </c>
      <c r="W69" s="189">
        <v>2807</v>
      </c>
      <c r="X69" s="189">
        <v>840</v>
      </c>
      <c r="Y69" s="189">
        <v>2940</v>
      </c>
      <c r="Z69" s="197">
        <v>878</v>
      </c>
      <c r="AA69" s="198">
        <v>3073</v>
      </c>
      <c r="AB69" s="205">
        <v>916</v>
      </c>
      <c r="AC69" s="206">
        <v>3206</v>
      </c>
    </row>
    <row r="70" spans="1:29" s="88" customFormat="1" ht="12" customHeight="1">
      <c r="A70" s="199"/>
      <c r="B70" s="200"/>
      <c r="C70" s="200"/>
      <c r="D70" s="209"/>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row>
    <row r="71" spans="1:29" s="88" customFormat="1" ht="12" customHeight="1">
      <c r="A71" s="202"/>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4"/>
      <c r="AB71" s="208" t="s">
        <v>258</v>
      </c>
      <c r="AC71" s="204"/>
    </row>
    <row r="72" spans="1:29" s="88" customFormat="1" ht="12" customHeight="1">
      <c r="A72" s="202"/>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4"/>
      <c r="AB72" s="204"/>
      <c r="AC72" s="204"/>
    </row>
    <row r="73" spans="1:29" s="88" customFormat="1" ht="12" customHeight="1">
      <c r="A73" s="202"/>
      <c r="B73" s="202"/>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row>
    <row r="74" spans="1:29" s="88" customFormat="1" ht="12" customHeight="1">
      <c r="A74" s="202"/>
      <c r="B74" s="202"/>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1"/>
      <c r="AB74" s="201"/>
      <c r="AC74" s="202"/>
    </row>
  </sheetData>
  <sheetProtection/>
  <mergeCells count="51">
    <mergeCell ref="F3:Y3"/>
    <mergeCell ref="A2:AC2"/>
    <mergeCell ref="A3:A5"/>
    <mergeCell ref="B3:E3"/>
    <mergeCell ref="B4:C4"/>
    <mergeCell ref="D4:E4"/>
    <mergeCell ref="F4:G4"/>
    <mergeCell ref="Z3:AA3"/>
    <mergeCell ref="AB3:AC3"/>
    <mergeCell ref="P4:Q4"/>
    <mergeCell ref="A36:AA36"/>
    <mergeCell ref="A37:A39"/>
    <mergeCell ref="Z4:AA4"/>
    <mergeCell ref="B37:C37"/>
    <mergeCell ref="H4:I4"/>
    <mergeCell ref="B38:C38"/>
    <mergeCell ref="J37:K37"/>
    <mergeCell ref="D37:E37"/>
    <mergeCell ref="F37:G37"/>
    <mergeCell ref="H37:I37"/>
    <mergeCell ref="X37:Y37"/>
    <mergeCell ref="T37:U37"/>
    <mergeCell ref="V37:W37"/>
    <mergeCell ref="N37:O37"/>
    <mergeCell ref="P37:Q37"/>
    <mergeCell ref="L37:M37"/>
    <mergeCell ref="R37:S37"/>
    <mergeCell ref="R4:S4"/>
    <mergeCell ref="T4:U4"/>
    <mergeCell ref="AB4:AC4"/>
    <mergeCell ref="J4:K4"/>
    <mergeCell ref="V4:W4"/>
    <mergeCell ref="X4:Y4"/>
    <mergeCell ref="L4:M4"/>
    <mergeCell ref="N4:O4"/>
    <mergeCell ref="A1:AC1"/>
    <mergeCell ref="D38:E38"/>
    <mergeCell ref="F38:G38"/>
    <mergeCell ref="AB37:AC37"/>
    <mergeCell ref="AB38:AC38"/>
    <mergeCell ref="N38:O38"/>
    <mergeCell ref="P38:Q38"/>
    <mergeCell ref="Z37:AA37"/>
    <mergeCell ref="H38:I38"/>
    <mergeCell ref="J38:K38"/>
    <mergeCell ref="L38:M38"/>
    <mergeCell ref="R38:S38"/>
    <mergeCell ref="T38:U38"/>
    <mergeCell ref="V38:W38"/>
    <mergeCell ref="X38:Y38"/>
    <mergeCell ref="Z38:AA38"/>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I57"/>
  <sheetViews>
    <sheetView zoomScalePageLayoutView="0" workbookViewId="0" topLeftCell="A1">
      <selection activeCell="E25" sqref="E25"/>
    </sheetView>
  </sheetViews>
  <sheetFormatPr defaultColWidth="8.75390625" defaultRowHeight="16.5"/>
  <cols>
    <col min="1" max="1" width="17.75390625" style="122" customWidth="1"/>
    <col min="2" max="2" width="12.375" style="122" customWidth="1"/>
    <col min="3" max="7" width="16.00390625" style="122" customWidth="1"/>
    <col min="8" max="16384" width="8.75390625" style="122" customWidth="1"/>
  </cols>
  <sheetData>
    <row r="1" spans="1:6" ht="24">
      <c r="A1" s="141" t="s">
        <v>189</v>
      </c>
      <c r="B1" s="142"/>
      <c r="C1" s="142"/>
      <c r="D1" s="142"/>
      <c r="E1" s="142"/>
      <c r="F1" s="142"/>
    </row>
    <row r="2" spans="1:6" ht="16.5" thickBot="1">
      <c r="A2" s="143"/>
      <c r="B2" s="143" t="s">
        <v>190</v>
      </c>
      <c r="C2" s="143"/>
      <c r="D2" s="143"/>
      <c r="E2" s="143"/>
      <c r="F2" s="123" t="s">
        <v>191</v>
      </c>
    </row>
    <row r="3" spans="1:6" ht="15.75" customHeight="1">
      <c r="A3" s="233" t="s">
        <v>192</v>
      </c>
      <c r="B3" s="235" t="s">
        <v>14</v>
      </c>
      <c r="C3" s="237" t="s">
        <v>13</v>
      </c>
      <c r="D3" s="238"/>
      <c r="E3" s="238"/>
      <c r="F3" s="239"/>
    </row>
    <row r="4" spans="1:6" ht="57" customHeight="1">
      <c r="A4" s="234"/>
      <c r="B4" s="236"/>
      <c r="C4" s="124" t="s">
        <v>92</v>
      </c>
      <c r="D4" s="125" t="s">
        <v>193</v>
      </c>
      <c r="E4" s="125" t="s">
        <v>194</v>
      </c>
      <c r="F4" s="125" t="s">
        <v>195</v>
      </c>
    </row>
    <row r="5" spans="1:6" ht="15.75">
      <c r="A5" s="130">
        <v>1</v>
      </c>
      <c r="B5" s="144"/>
      <c r="C5" s="129"/>
      <c r="D5" s="129"/>
      <c r="E5" s="129"/>
      <c r="F5" s="129"/>
    </row>
    <row r="6" spans="1:6" ht="15.75">
      <c r="A6" s="134">
        <v>2</v>
      </c>
      <c r="B6" s="145"/>
      <c r="C6" s="146"/>
      <c r="D6" s="146"/>
      <c r="E6" s="131"/>
      <c r="F6" s="147"/>
    </row>
    <row r="7" spans="1:6" ht="15.75">
      <c r="A7" s="148">
        <v>3</v>
      </c>
      <c r="B7" s="136"/>
      <c r="C7" s="135"/>
      <c r="D7" s="135"/>
      <c r="E7" s="133"/>
      <c r="F7" s="132"/>
    </row>
    <row r="8" spans="1:6" ht="15.75">
      <c r="A8" s="148">
        <f aca="true" t="shared" si="0" ref="A8:A52">+A7+1</f>
        <v>4</v>
      </c>
      <c r="B8" s="136"/>
      <c r="C8" s="135"/>
      <c r="D8" s="135"/>
      <c r="E8" s="133"/>
      <c r="F8" s="132"/>
    </row>
    <row r="9" spans="1:6" ht="15.75">
      <c r="A9" s="148">
        <f t="shared" si="0"/>
        <v>5</v>
      </c>
      <c r="B9" s="136"/>
      <c r="C9" s="135"/>
      <c r="D9" s="135"/>
      <c r="E9" s="133"/>
      <c r="F9" s="132"/>
    </row>
    <row r="10" spans="1:6" ht="15.75">
      <c r="A10" s="130">
        <f t="shared" si="0"/>
        <v>6</v>
      </c>
      <c r="B10" s="136">
        <v>28800</v>
      </c>
      <c r="C10" s="135">
        <f aca="true" t="shared" si="1" ref="C10:C52">+ROUND(B10*0.0469,0)</f>
        <v>1351</v>
      </c>
      <c r="D10" s="135">
        <f>+C10*2</f>
        <v>2702</v>
      </c>
      <c r="E10" s="133">
        <f>+C10*3</f>
        <v>4053</v>
      </c>
      <c r="F10" s="132">
        <f>+C10*4</f>
        <v>5404</v>
      </c>
    </row>
    <row r="11" spans="1:6" ht="15.75">
      <c r="A11" s="134">
        <f t="shared" si="0"/>
        <v>7</v>
      </c>
      <c r="B11" s="145">
        <v>30300</v>
      </c>
      <c r="C11" s="146">
        <f t="shared" si="1"/>
        <v>1421</v>
      </c>
      <c r="D11" s="146">
        <f>+C11*2</f>
        <v>2842</v>
      </c>
      <c r="E11" s="131">
        <f>+C11*3</f>
        <v>4263</v>
      </c>
      <c r="F11" s="147">
        <f>+C11*4</f>
        <v>5684</v>
      </c>
    </row>
    <row r="12" spans="1:6" ht="15.75">
      <c r="A12" s="148">
        <f t="shared" si="0"/>
        <v>8</v>
      </c>
      <c r="B12" s="136">
        <v>31800</v>
      </c>
      <c r="C12" s="135">
        <f t="shared" si="1"/>
        <v>1491</v>
      </c>
      <c r="D12" s="135">
        <f>+C12*2</f>
        <v>2982</v>
      </c>
      <c r="E12" s="133">
        <f>+C12*3</f>
        <v>4473</v>
      </c>
      <c r="F12" s="132">
        <f>+C12*4</f>
        <v>5964</v>
      </c>
    </row>
    <row r="13" spans="1:6" ht="15.75">
      <c r="A13" s="148">
        <f t="shared" si="0"/>
        <v>9</v>
      </c>
      <c r="B13" s="136">
        <v>33300</v>
      </c>
      <c r="C13" s="135">
        <f t="shared" si="1"/>
        <v>1562</v>
      </c>
      <c r="D13" s="135">
        <f>+C13*2</f>
        <v>3124</v>
      </c>
      <c r="E13" s="133">
        <f>+C13*3</f>
        <v>4686</v>
      </c>
      <c r="F13" s="133">
        <f>+C13*4</f>
        <v>6248</v>
      </c>
    </row>
    <row r="14" spans="1:6" ht="15.75">
      <c r="A14" s="159">
        <f t="shared" si="0"/>
        <v>10</v>
      </c>
      <c r="B14" s="160">
        <v>34800</v>
      </c>
      <c r="C14" s="159">
        <f t="shared" si="1"/>
        <v>1632</v>
      </c>
      <c r="D14" s="159">
        <f>+C14*2</f>
        <v>3264</v>
      </c>
      <c r="E14" s="159">
        <f>+C14*3</f>
        <v>4896</v>
      </c>
      <c r="F14" s="159">
        <f>+C14*4</f>
        <v>6528</v>
      </c>
    </row>
    <row r="15" spans="1:6" ht="15.75">
      <c r="A15" s="126">
        <f t="shared" si="0"/>
        <v>11</v>
      </c>
      <c r="B15" s="127">
        <v>36300</v>
      </c>
      <c r="C15" s="128">
        <f t="shared" si="1"/>
        <v>1702</v>
      </c>
      <c r="D15" s="129">
        <f aca="true" t="shared" si="2" ref="D15:D52">+C15*2</f>
        <v>3404</v>
      </c>
      <c r="E15" s="129">
        <f aca="true" t="shared" si="3" ref="E15:E52">+C15*3</f>
        <v>5106</v>
      </c>
      <c r="F15" s="128">
        <f aca="true" t="shared" si="4" ref="F15:F52">+C15*4</f>
        <v>6808</v>
      </c>
    </row>
    <row r="16" spans="1:6" ht="15.75">
      <c r="A16" s="134">
        <f t="shared" si="0"/>
        <v>12</v>
      </c>
      <c r="B16" s="150">
        <v>38200</v>
      </c>
      <c r="C16" s="133">
        <f t="shared" si="1"/>
        <v>1792</v>
      </c>
      <c r="D16" s="147">
        <f t="shared" si="2"/>
        <v>3584</v>
      </c>
      <c r="E16" s="147">
        <f t="shared" si="3"/>
        <v>5376</v>
      </c>
      <c r="F16" s="131">
        <f t="shared" si="4"/>
        <v>7168</v>
      </c>
    </row>
    <row r="17" spans="1:6" ht="15.75">
      <c r="A17" s="130">
        <f t="shared" si="0"/>
        <v>13</v>
      </c>
      <c r="B17" s="149">
        <v>40100</v>
      </c>
      <c r="C17" s="133">
        <f t="shared" si="1"/>
        <v>1881</v>
      </c>
      <c r="D17" s="132">
        <f t="shared" si="2"/>
        <v>3762</v>
      </c>
      <c r="E17" s="132">
        <f t="shared" si="3"/>
        <v>5643</v>
      </c>
      <c r="F17" s="133">
        <f t="shared" si="4"/>
        <v>7524</v>
      </c>
    </row>
    <row r="18" spans="1:6" ht="15.75">
      <c r="A18" s="130">
        <f t="shared" si="0"/>
        <v>14</v>
      </c>
      <c r="B18" s="149">
        <v>42000</v>
      </c>
      <c r="C18" s="133">
        <f t="shared" si="1"/>
        <v>1970</v>
      </c>
      <c r="D18" s="132">
        <f t="shared" si="2"/>
        <v>3940</v>
      </c>
      <c r="E18" s="132">
        <f t="shared" si="3"/>
        <v>5910</v>
      </c>
      <c r="F18" s="133">
        <f t="shared" si="4"/>
        <v>7880</v>
      </c>
    </row>
    <row r="19" spans="1:6" ht="15.75">
      <c r="A19" s="130">
        <f t="shared" si="0"/>
        <v>15</v>
      </c>
      <c r="B19" s="149">
        <v>43900</v>
      </c>
      <c r="C19" s="133">
        <f t="shared" si="1"/>
        <v>2059</v>
      </c>
      <c r="D19" s="132">
        <f t="shared" si="2"/>
        <v>4118</v>
      </c>
      <c r="E19" s="132">
        <f t="shared" si="3"/>
        <v>6177</v>
      </c>
      <c r="F19" s="133">
        <f t="shared" si="4"/>
        <v>8236</v>
      </c>
    </row>
    <row r="20" spans="1:6" ht="15.75">
      <c r="A20" s="161">
        <f t="shared" si="0"/>
        <v>16</v>
      </c>
      <c r="B20" s="162">
        <v>45800</v>
      </c>
      <c r="C20" s="163">
        <f t="shared" si="1"/>
        <v>2148</v>
      </c>
      <c r="D20" s="164">
        <f t="shared" si="2"/>
        <v>4296</v>
      </c>
      <c r="E20" s="164">
        <f t="shared" si="3"/>
        <v>6444</v>
      </c>
      <c r="F20" s="163">
        <f t="shared" si="4"/>
        <v>8592</v>
      </c>
    </row>
    <row r="21" spans="1:6" ht="15.75">
      <c r="A21" s="134">
        <f t="shared" si="0"/>
        <v>17</v>
      </c>
      <c r="B21" s="150">
        <v>48200</v>
      </c>
      <c r="C21" s="133">
        <f t="shared" si="1"/>
        <v>2261</v>
      </c>
      <c r="D21" s="147">
        <f t="shared" si="2"/>
        <v>4522</v>
      </c>
      <c r="E21" s="147">
        <f t="shared" si="3"/>
        <v>6783</v>
      </c>
      <c r="F21" s="131">
        <f t="shared" si="4"/>
        <v>9044</v>
      </c>
    </row>
    <row r="22" spans="1:6" ht="15.75">
      <c r="A22" s="130">
        <f t="shared" si="0"/>
        <v>18</v>
      </c>
      <c r="B22" s="149">
        <v>50600</v>
      </c>
      <c r="C22" s="133">
        <f t="shared" si="1"/>
        <v>2373</v>
      </c>
      <c r="D22" s="132">
        <f t="shared" si="2"/>
        <v>4746</v>
      </c>
      <c r="E22" s="132">
        <f t="shared" si="3"/>
        <v>7119</v>
      </c>
      <c r="F22" s="133">
        <f t="shared" si="4"/>
        <v>9492</v>
      </c>
    </row>
    <row r="23" spans="1:6" ht="15.75">
      <c r="A23" s="130">
        <f t="shared" si="0"/>
        <v>19</v>
      </c>
      <c r="B23" s="149">
        <v>53000</v>
      </c>
      <c r="C23" s="133">
        <f t="shared" si="1"/>
        <v>2486</v>
      </c>
      <c r="D23" s="132">
        <f t="shared" si="2"/>
        <v>4972</v>
      </c>
      <c r="E23" s="132">
        <f t="shared" si="3"/>
        <v>7458</v>
      </c>
      <c r="F23" s="133">
        <f t="shared" si="4"/>
        <v>9944</v>
      </c>
    </row>
    <row r="24" spans="1:6" ht="15.75">
      <c r="A24" s="130">
        <f t="shared" si="0"/>
        <v>20</v>
      </c>
      <c r="B24" s="149">
        <v>55400</v>
      </c>
      <c r="C24" s="133">
        <f t="shared" si="1"/>
        <v>2598</v>
      </c>
      <c r="D24" s="132">
        <f t="shared" si="2"/>
        <v>5196</v>
      </c>
      <c r="E24" s="132">
        <f t="shared" si="3"/>
        <v>7794</v>
      </c>
      <c r="F24" s="133">
        <f t="shared" si="4"/>
        <v>10392</v>
      </c>
    </row>
    <row r="25" spans="1:6" ht="15.75">
      <c r="A25" s="126">
        <f t="shared" si="0"/>
        <v>21</v>
      </c>
      <c r="B25" s="151">
        <v>57800</v>
      </c>
      <c r="C25" s="128">
        <f t="shared" si="1"/>
        <v>2711</v>
      </c>
      <c r="D25" s="129">
        <f t="shared" si="2"/>
        <v>5422</v>
      </c>
      <c r="E25" s="129">
        <f t="shared" si="3"/>
        <v>8133</v>
      </c>
      <c r="F25" s="128">
        <f t="shared" si="4"/>
        <v>10844</v>
      </c>
    </row>
    <row r="26" spans="1:6" ht="15.75">
      <c r="A26" s="134">
        <f t="shared" si="0"/>
        <v>22</v>
      </c>
      <c r="B26" s="150">
        <v>60800</v>
      </c>
      <c r="C26" s="133">
        <f t="shared" si="1"/>
        <v>2852</v>
      </c>
      <c r="D26" s="147">
        <f t="shared" si="2"/>
        <v>5704</v>
      </c>
      <c r="E26" s="131">
        <f t="shared" si="3"/>
        <v>8556</v>
      </c>
      <c r="F26" s="131">
        <f t="shared" si="4"/>
        <v>11408</v>
      </c>
    </row>
    <row r="27" spans="1:6" ht="15.75">
      <c r="A27" s="130">
        <f t="shared" si="0"/>
        <v>23</v>
      </c>
      <c r="B27" s="149">
        <v>63800</v>
      </c>
      <c r="C27" s="133">
        <f t="shared" si="1"/>
        <v>2992</v>
      </c>
      <c r="D27" s="132">
        <f t="shared" si="2"/>
        <v>5984</v>
      </c>
      <c r="E27" s="133">
        <f t="shared" si="3"/>
        <v>8976</v>
      </c>
      <c r="F27" s="133">
        <f t="shared" si="4"/>
        <v>11968</v>
      </c>
    </row>
    <row r="28" spans="1:6" ht="15.75">
      <c r="A28" s="130">
        <f t="shared" si="0"/>
        <v>24</v>
      </c>
      <c r="B28" s="149">
        <v>66800</v>
      </c>
      <c r="C28" s="133">
        <f t="shared" si="1"/>
        <v>3133</v>
      </c>
      <c r="D28" s="132">
        <f t="shared" si="2"/>
        <v>6266</v>
      </c>
      <c r="E28" s="133">
        <f t="shared" si="3"/>
        <v>9399</v>
      </c>
      <c r="F28" s="133">
        <f t="shared" si="4"/>
        <v>12532</v>
      </c>
    </row>
    <row r="29" spans="1:6" ht="15.75">
      <c r="A29" s="130">
        <f t="shared" si="0"/>
        <v>25</v>
      </c>
      <c r="B29" s="149">
        <v>69800</v>
      </c>
      <c r="C29" s="133">
        <f t="shared" si="1"/>
        <v>3274</v>
      </c>
      <c r="D29" s="132">
        <f t="shared" si="2"/>
        <v>6548</v>
      </c>
      <c r="E29" s="133">
        <f t="shared" si="3"/>
        <v>9822</v>
      </c>
      <c r="F29" s="133">
        <f t="shared" si="4"/>
        <v>13096</v>
      </c>
    </row>
    <row r="30" spans="1:6" ht="15.75">
      <c r="A30" s="126">
        <f t="shared" si="0"/>
        <v>26</v>
      </c>
      <c r="B30" s="149">
        <v>72800</v>
      </c>
      <c r="C30" s="128">
        <f t="shared" si="1"/>
        <v>3414</v>
      </c>
      <c r="D30" s="132">
        <f t="shared" si="2"/>
        <v>6828</v>
      </c>
      <c r="E30" s="133">
        <f t="shared" si="3"/>
        <v>10242</v>
      </c>
      <c r="F30" s="133">
        <f t="shared" si="4"/>
        <v>13656</v>
      </c>
    </row>
    <row r="31" spans="1:6" ht="15.75">
      <c r="A31" s="130">
        <f t="shared" si="0"/>
        <v>27</v>
      </c>
      <c r="B31" s="150">
        <v>76500</v>
      </c>
      <c r="C31" s="133">
        <f t="shared" si="1"/>
        <v>3588</v>
      </c>
      <c r="D31" s="147">
        <f t="shared" si="2"/>
        <v>7176</v>
      </c>
      <c r="E31" s="131">
        <f t="shared" si="3"/>
        <v>10764</v>
      </c>
      <c r="F31" s="131">
        <f t="shared" si="4"/>
        <v>14352</v>
      </c>
    </row>
    <row r="32" spans="1:6" ht="15.75">
      <c r="A32" s="130">
        <f t="shared" si="0"/>
        <v>28</v>
      </c>
      <c r="B32" s="149">
        <v>80200</v>
      </c>
      <c r="C32" s="133">
        <f t="shared" si="1"/>
        <v>3761</v>
      </c>
      <c r="D32" s="132">
        <f t="shared" si="2"/>
        <v>7522</v>
      </c>
      <c r="E32" s="133">
        <f t="shared" si="3"/>
        <v>11283</v>
      </c>
      <c r="F32" s="133">
        <f t="shared" si="4"/>
        <v>15044</v>
      </c>
    </row>
    <row r="33" spans="1:6" ht="15.75">
      <c r="A33" s="130">
        <f t="shared" si="0"/>
        <v>29</v>
      </c>
      <c r="B33" s="149">
        <v>83900</v>
      </c>
      <c r="C33" s="133">
        <f t="shared" si="1"/>
        <v>3935</v>
      </c>
      <c r="D33" s="132">
        <f t="shared" si="2"/>
        <v>7870</v>
      </c>
      <c r="E33" s="133">
        <f t="shared" si="3"/>
        <v>11805</v>
      </c>
      <c r="F33" s="133">
        <f t="shared" si="4"/>
        <v>15740</v>
      </c>
    </row>
    <row r="34" spans="1:6" ht="15.75">
      <c r="A34" s="126">
        <f t="shared" si="0"/>
        <v>30</v>
      </c>
      <c r="B34" s="151">
        <v>87600</v>
      </c>
      <c r="C34" s="128">
        <f t="shared" si="1"/>
        <v>4108</v>
      </c>
      <c r="D34" s="129">
        <f t="shared" si="2"/>
        <v>8216</v>
      </c>
      <c r="E34" s="128">
        <f t="shared" si="3"/>
        <v>12324</v>
      </c>
      <c r="F34" s="128">
        <f t="shared" si="4"/>
        <v>16432</v>
      </c>
    </row>
    <row r="35" spans="1:6" ht="15.75">
      <c r="A35" s="130">
        <f t="shared" si="0"/>
        <v>31</v>
      </c>
      <c r="B35" s="150">
        <v>92100</v>
      </c>
      <c r="C35" s="133">
        <f t="shared" si="1"/>
        <v>4319</v>
      </c>
      <c r="D35" s="147">
        <f t="shared" si="2"/>
        <v>8638</v>
      </c>
      <c r="E35" s="131">
        <f t="shared" si="3"/>
        <v>12957</v>
      </c>
      <c r="F35" s="131">
        <f t="shared" si="4"/>
        <v>17276</v>
      </c>
    </row>
    <row r="36" spans="1:6" ht="15.75">
      <c r="A36" s="130">
        <f t="shared" si="0"/>
        <v>32</v>
      </c>
      <c r="B36" s="149">
        <v>96600</v>
      </c>
      <c r="C36" s="133">
        <f t="shared" si="1"/>
        <v>4531</v>
      </c>
      <c r="D36" s="132">
        <f t="shared" si="2"/>
        <v>9062</v>
      </c>
      <c r="E36" s="133">
        <f t="shared" si="3"/>
        <v>13593</v>
      </c>
      <c r="F36" s="133">
        <f t="shared" si="4"/>
        <v>18124</v>
      </c>
    </row>
    <row r="37" spans="1:6" ht="15.75">
      <c r="A37" s="130">
        <f t="shared" si="0"/>
        <v>33</v>
      </c>
      <c r="B37" s="149">
        <v>101100</v>
      </c>
      <c r="C37" s="133">
        <f t="shared" si="1"/>
        <v>4742</v>
      </c>
      <c r="D37" s="132">
        <f t="shared" si="2"/>
        <v>9484</v>
      </c>
      <c r="E37" s="133">
        <f t="shared" si="3"/>
        <v>14226</v>
      </c>
      <c r="F37" s="133">
        <f t="shared" si="4"/>
        <v>18968</v>
      </c>
    </row>
    <row r="38" spans="1:6" ht="15.75">
      <c r="A38" s="130">
        <f t="shared" si="0"/>
        <v>34</v>
      </c>
      <c r="B38" s="149">
        <v>105600</v>
      </c>
      <c r="C38" s="133">
        <f t="shared" si="1"/>
        <v>4953</v>
      </c>
      <c r="D38" s="132">
        <f t="shared" si="2"/>
        <v>9906</v>
      </c>
      <c r="E38" s="133">
        <f t="shared" si="3"/>
        <v>14859</v>
      </c>
      <c r="F38" s="133">
        <f t="shared" si="4"/>
        <v>19812</v>
      </c>
    </row>
    <row r="39" spans="1:6" ht="15.75">
      <c r="A39" s="126">
        <f t="shared" si="0"/>
        <v>35</v>
      </c>
      <c r="B39" s="149">
        <v>110100</v>
      </c>
      <c r="C39" s="128">
        <f t="shared" si="1"/>
        <v>5164</v>
      </c>
      <c r="D39" s="129">
        <f t="shared" si="2"/>
        <v>10328</v>
      </c>
      <c r="E39" s="133">
        <f t="shared" si="3"/>
        <v>15492</v>
      </c>
      <c r="F39" s="133">
        <f t="shared" si="4"/>
        <v>20656</v>
      </c>
    </row>
    <row r="40" spans="1:6" ht="15.75">
      <c r="A40" s="130">
        <f t="shared" si="0"/>
        <v>36</v>
      </c>
      <c r="B40" s="150">
        <v>115500</v>
      </c>
      <c r="C40" s="133">
        <f t="shared" si="1"/>
        <v>5417</v>
      </c>
      <c r="D40" s="132">
        <f t="shared" si="2"/>
        <v>10834</v>
      </c>
      <c r="E40" s="131">
        <f t="shared" si="3"/>
        <v>16251</v>
      </c>
      <c r="F40" s="131">
        <f t="shared" si="4"/>
        <v>21668</v>
      </c>
    </row>
    <row r="41" spans="1:6" ht="15.75">
      <c r="A41" s="130">
        <f t="shared" si="0"/>
        <v>37</v>
      </c>
      <c r="B41" s="149">
        <v>120900</v>
      </c>
      <c r="C41" s="133">
        <f t="shared" si="1"/>
        <v>5670</v>
      </c>
      <c r="D41" s="132">
        <f t="shared" si="2"/>
        <v>11340</v>
      </c>
      <c r="E41" s="133">
        <f t="shared" si="3"/>
        <v>17010</v>
      </c>
      <c r="F41" s="133">
        <f t="shared" si="4"/>
        <v>22680</v>
      </c>
    </row>
    <row r="42" spans="1:6" ht="15.75">
      <c r="A42" s="130">
        <f t="shared" si="0"/>
        <v>38</v>
      </c>
      <c r="B42" s="149">
        <v>126300</v>
      </c>
      <c r="C42" s="133">
        <f t="shared" si="1"/>
        <v>5923</v>
      </c>
      <c r="D42" s="132">
        <f t="shared" si="2"/>
        <v>11846</v>
      </c>
      <c r="E42" s="133">
        <f t="shared" si="3"/>
        <v>17769</v>
      </c>
      <c r="F42" s="133">
        <f t="shared" si="4"/>
        <v>23692</v>
      </c>
    </row>
    <row r="43" spans="1:6" ht="15.75">
      <c r="A43" s="130">
        <f t="shared" si="0"/>
        <v>39</v>
      </c>
      <c r="B43" s="149">
        <v>131700</v>
      </c>
      <c r="C43" s="133">
        <f t="shared" si="1"/>
        <v>6177</v>
      </c>
      <c r="D43" s="132">
        <f t="shared" si="2"/>
        <v>12354</v>
      </c>
      <c r="E43" s="133">
        <f t="shared" si="3"/>
        <v>18531</v>
      </c>
      <c r="F43" s="133">
        <f t="shared" si="4"/>
        <v>24708</v>
      </c>
    </row>
    <row r="44" spans="1:6" ht="15.75">
      <c r="A44" s="130">
        <f t="shared" si="0"/>
        <v>40</v>
      </c>
      <c r="B44" s="149">
        <v>137100</v>
      </c>
      <c r="C44" s="133">
        <f t="shared" si="1"/>
        <v>6430</v>
      </c>
      <c r="D44" s="132">
        <f t="shared" si="2"/>
        <v>12860</v>
      </c>
      <c r="E44" s="132">
        <f t="shared" si="3"/>
        <v>19290</v>
      </c>
      <c r="F44" s="133">
        <f t="shared" si="4"/>
        <v>25720</v>
      </c>
    </row>
    <row r="45" spans="1:6" ht="15.75">
      <c r="A45" s="130">
        <f t="shared" si="0"/>
        <v>41</v>
      </c>
      <c r="B45" s="149">
        <v>142500</v>
      </c>
      <c r="C45" s="133">
        <f t="shared" si="1"/>
        <v>6683</v>
      </c>
      <c r="D45" s="132">
        <f t="shared" si="2"/>
        <v>13366</v>
      </c>
      <c r="E45" s="132">
        <f t="shared" si="3"/>
        <v>20049</v>
      </c>
      <c r="F45" s="133">
        <f t="shared" si="4"/>
        <v>26732</v>
      </c>
    </row>
    <row r="46" spans="1:6" ht="15.75">
      <c r="A46" s="130">
        <f t="shared" si="0"/>
        <v>42</v>
      </c>
      <c r="B46" s="149">
        <v>147900</v>
      </c>
      <c r="C46" s="133">
        <f t="shared" si="1"/>
        <v>6937</v>
      </c>
      <c r="D46" s="132">
        <f t="shared" si="2"/>
        <v>13874</v>
      </c>
      <c r="E46" s="132">
        <f t="shared" si="3"/>
        <v>20811</v>
      </c>
      <c r="F46" s="133">
        <f t="shared" si="4"/>
        <v>27748</v>
      </c>
    </row>
    <row r="47" spans="1:6" ht="15.75">
      <c r="A47" s="126">
        <f>+A46+1</f>
        <v>43</v>
      </c>
      <c r="B47" s="151">
        <v>150000</v>
      </c>
      <c r="C47" s="128">
        <f t="shared" si="1"/>
        <v>7035</v>
      </c>
      <c r="D47" s="129">
        <f t="shared" si="2"/>
        <v>14070</v>
      </c>
      <c r="E47" s="129">
        <f t="shared" si="3"/>
        <v>21105</v>
      </c>
      <c r="F47" s="128">
        <f t="shared" si="4"/>
        <v>28140</v>
      </c>
    </row>
    <row r="48" spans="1:6" ht="15.75">
      <c r="A48" s="130">
        <f t="shared" si="0"/>
        <v>44</v>
      </c>
      <c r="B48" s="150">
        <v>156400</v>
      </c>
      <c r="C48" s="133">
        <f t="shared" si="1"/>
        <v>7335</v>
      </c>
      <c r="D48" s="147">
        <f t="shared" si="2"/>
        <v>14670</v>
      </c>
      <c r="E48" s="147">
        <f t="shared" si="3"/>
        <v>22005</v>
      </c>
      <c r="F48" s="131">
        <f t="shared" si="4"/>
        <v>29340</v>
      </c>
    </row>
    <row r="49" spans="1:6" ht="15.75">
      <c r="A49" s="130">
        <f t="shared" si="0"/>
        <v>45</v>
      </c>
      <c r="B49" s="149">
        <v>162800</v>
      </c>
      <c r="C49" s="133">
        <f t="shared" si="1"/>
        <v>7635</v>
      </c>
      <c r="D49" s="132">
        <f t="shared" si="2"/>
        <v>15270</v>
      </c>
      <c r="E49" s="132">
        <f t="shared" si="3"/>
        <v>22905</v>
      </c>
      <c r="F49" s="133">
        <f t="shared" si="4"/>
        <v>30540</v>
      </c>
    </row>
    <row r="50" spans="1:6" ht="15.75">
      <c r="A50" s="130">
        <f t="shared" si="0"/>
        <v>46</v>
      </c>
      <c r="B50" s="149">
        <v>169200</v>
      </c>
      <c r="C50" s="133">
        <f t="shared" si="1"/>
        <v>7935</v>
      </c>
      <c r="D50" s="132">
        <f t="shared" si="2"/>
        <v>15870</v>
      </c>
      <c r="E50" s="132">
        <f t="shared" si="3"/>
        <v>23805</v>
      </c>
      <c r="F50" s="133">
        <f t="shared" si="4"/>
        <v>31740</v>
      </c>
    </row>
    <row r="51" spans="1:6" ht="15.75">
      <c r="A51" s="130">
        <f>+A50+1</f>
        <v>47</v>
      </c>
      <c r="B51" s="149">
        <v>175600</v>
      </c>
      <c r="C51" s="133">
        <f t="shared" si="1"/>
        <v>8236</v>
      </c>
      <c r="D51" s="132">
        <f t="shared" si="2"/>
        <v>16472</v>
      </c>
      <c r="E51" s="132">
        <f t="shared" si="3"/>
        <v>24708</v>
      </c>
      <c r="F51" s="133">
        <f t="shared" si="4"/>
        <v>32944</v>
      </c>
    </row>
    <row r="52" spans="1:6" ht="16.5" thickBot="1">
      <c r="A52" s="137">
        <f t="shared" si="0"/>
        <v>48</v>
      </c>
      <c r="B52" s="152">
        <v>182000</v>
      </c>
      <c r="C52" s="138">
        <f t="shared" si="1"/>
        <v>8536</v>
      </c>
      <c r="D52" s="138">
        <f t="shared" si="2"/>
        <v>17072</v>
      </c>
      <c r="E52" s="139">
        <f t="shared" si="3"/>
        <v>25608</v>
      </c>
      <c r="F52" s="138">
        <f t="shared" si="4"/>
        <v>34144</v>
      </c>
    </row>
    <row r="53" spans="1:6" ht="15.75">
      <c r="A53" s="122" t="s">
        <v>228</v>
      </c>
      <c r="F53" s="153" t="s">
        <v>196</v>
      </c>
    </row>
    <row r="54" ht="15.75">
      <c r="F54" s="153"/>
    </row>
    <row r="55" spans="1:9" ht="14.25" customHeight="1">
      <c r="A55" s="154" t="s">
        <v>229</v>
      </c>
      <c r="B55" s="155"/>
      <c r="C55" s="155"/>
      <c r="D55" s="155"/>
      <c r="E55" s="155"/>
      <c r="F55" s="153"/>
      <c r="G55" s="156"/>
      <c r="H55" s="157"/>
      <c r="I55" s="156"/>
    </row>
    <row r="56" spans="1:9" ht="15" customHeight="1">
      <c r="A56" s="158" t="s">
        <v>197</v>
      </c>
      <c r="B56" s="158"/>
      <c r="C56" s="158"/>
      <c r="D56" s="158"/>
      <c r="E56" s="158"/>
      <c r="F56" s="158"/>
      <c r="G56" s="140"/>
      <c r="H56" s="140"/>
      <c r="I56" s="140"/>
    </row>
    <row r="57" spans="1:9" ht="104.25" customHeight="1">
      <c r="A57" s="240" t="s">
        <v>230</v>
      </c>
      <c r="B57" s="240"/>
      <c r="C57" s="240"/>
      <c r="D57" s="240"/>
      <c r="E57" s="240"/>
      <c r="F57" s="240"/>
      <c r="G57" s="140"/>
      <c r="H57" s="140"/>
      <c r="I57" s="140"/>
    </row>
  </sheetData>
  <sheetProtection/>
  <mergeCells count="4">
    <mergeCell ref="A3:A4"/>
    <mergeCell ref="B3:B4"/>
    <mergeCell ref="C3:F3"/>
    <mergeCell ref="A57:F5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61"/>
  <sheetViews>
    <sheetView zoomScalePageLayoutView="0" workbookViewId="0" topLeftCell="A1">
      <selection activeCell="F16" sqref="F16"/>
    </sheetView>
  </sheetViews>
  <sheetFormatPr defaultColWidth="8.75390625" defaultRowHeight="16.5"/>
  <cols>
    <col min="1" max="1" width="18.375" style="122" customWidth="1"/>
    <col min="2" max="2" width="14.75390625" style="122" customWidth="1"/>
    <col min="3" max="6" width="19.75390625" style="122" customWidth="1"/>
    <col min="7" max="7" width="16.00390625" style="122" customWidth="1"/>
    <col min="8" max="16384" width="8.75390625" style="122" customWidth="1"/>
  </cols>
  <sheetData>
    <row r="1" spans="2:6" ht="24">
      <c r="B1" s="141" t="s">
        <v>198</v>
      </c>
      <c r="C1" s="142"/>
      <c r="D1" s="142"/>
      <c r="E1" s="142"/>
      <c r="F1" s="142"/>
    </row>
    <row r="2" spans="2:6" ht="16.5" thickBot="1">
      <c r="B2" s="142" t="s">
        <v>199</v>
      </c>
      <c r="C2" s="142"/>
      <c r="D2" s="142"/>
      <c r="E2" s="142"/>
      <c r="F2" s="123" t="s">
        <v>12</v>
      </c>
    </row>
    <row r="3" spans="1:6" ht="15.75" customHeight="1">
      <c r="A3" s="233" t="s">
        <v>192</v>
      </c>
      <c r="B3" s="165"/>
      <c r="C3" s="241" t="s">
        <v>94</v>
      </c>
      <c r="D3" s="242"/>
      <c r="E3" s="242"/>
      <c r="F3" s="243"/>
    </row>
    <row r="4" spans="1:6" ht="27">
      <c r="A4" s="234"/>
      <c r="B4" s="166" t="s">
        <v>14</v>
      </c>
      <c r="C4" s="124" t="s">
        <v>200</v>
      </c>
      <c r="D4" s="124" t="s">
        <v>201</v>
      </c>
      <c r="E4" s="124" t="s">
        <v>202</v>
      </c>
      <c r="F4" s="167" t="s">
        <v>203</v>
      </c>
    </row>
    <row r="5" spans="1:6" ht="21.75" customHeight="1">
      <c r="A5" s="126">
        <v>1</v>
      </c>
      <c r="B5" s="151"/>
      <c r="C5" s="128"/>
      <c r="D5" s="129"/>
      <c r="E5" s="128"/>
      <c r="F5" s="168"/>
    </row>
    <row r="6" spans="1:6" ht="21.75" customHeight="1">
      <c r="A6" s="130">
        <f>+A5+1</f>
        <v>2</v>
      </c>
      <c r="B6" s="149">
        <v>24000</v>
      </c>
      <c r="C6" s="133">
        <f>+ROUND(B6*0.0469*0.6,0)</f>
        <v>675</v>
      </c>
      <c r="D6" s="132">
        <f aca="true" t="shared" si="0" ref="D6:D17">+C6*2</f>
        <v>1350</v>
      </c>
      <c r="E6" s="132">
        <f aca="true" t="shared" si="1" ref="E6:E52">+C6*3</f>
        <v>2025</v>
      </c>
      <c r="F6" s="169">
        <f aca="true" t="shared" si="2" ref="F6:F52">+C6*4</f>
        <v>2700</v>
      </c>
    </row>
    <row r="7" spans="1:6" ht="21.75" customHeight="1">
      <c r="A7" s="130">
        <f aca="true" t="shared" si="3" ref="A7:A52">+A6+1</f>
        <v>3</v>
      </c>
      <c r="B7" s="149">
        <v>25200</v>
      </c>
      <c r="C7" s="133">
        <f aca="true" t="shared" si="4" ref="C7:C52">+ROUND(B7*0.0469*0.6,0)</f>
        <v>709</v>
      </c>
      <c r="D7" s="132">
        <f t="shared" si="0"/>
        <v>1418</v>
      </c>
      <c r="E7" s="132">
        <f t="shared" si="1"/>
        <v>2127</v>
      </c>
      <c r="F7" s="169">
        <f t="shared" si="2"/>
        <v>2836</v>
      </c>
    </row>
    <row r="8" spans="1:6" ht="21.75" customHeight="1">
      <c r="A8" s="130">
        <f t="shared" si="3"/>
        <v>4</v>
      </c>
      <c r="B8" s="149">
        <v>26400</v>
      </c>
      <c r="C8" s="133">
        <f t="shared" si="4"/>
        <v>743</v>
      </c>
      <c r="D8" s="132">
        <f t="shared" si="0"/>
        <v>1486</v>
      </c>
      <c r="E8" s="132">
        <f t="shared" si="1"/>
        <v>2229</v>
      </c>
      <c r="F8" s="169">
        <f t="shared" si="2"/>
        <v>2972</v>
      </c>
    </row>
    <row r="9" spans="1:6" ht="21.75" customHeight="1">
      <c r="A9" s="130">
        <f t="shared" si="3"/>
        <v>5</v>
      </c>
      <c r="B9" s="149">
        <v>27600</v>
      </c>
      <c r="C9" s="133">
        <f t="shared" si="4"/>
        <v>777</v>
      </c>
      <c r="D9" s="132">
        <f t="shared" si="0"/>
        <v>1554</v>
      </c>
      <c r="E9" s="132">
        <f t="shared" si="1"/>
        <v>2331</v>
      </c>
      <c r="F9" s="169">
        <f t="shared" si="2"/>
        <v>3108</v>
      </c>
    </row>
    <row r="10" spans="1:6" ht="21.75" customHeight="1">
      <c r="A10" s="126">
        <f t="shared" si="3"/>
        <v>6</v>
      </c>
      <c r="B10" s="151">
        <v>28800</v>
      </c>
      <c r="C10" s="128">
        <f t="shared" si="4"/>
        <v>810</v>
      </c>
      <c r="D10" s="129">
        <f t="shared" si="0"/>
        <v>1620</v>
      </c>
      <c r="E10" s="129">
        <f t="shared" si="1"/>
        <v>2430</v>
      </c>
      <c r="F10" s="170">
        <f t="shared" si="2"/>
        <v>3240</v>
      </c>
    </row>
    <row r="11" spans="1:6" ht="21.75" customHeight="1">
      <c r="A11" s="130">
        <f t="shared" si="3"/>
        <v>7</v>
      </c>
      <c r="B11" s="149">
        <v>30300</v>
      </c>
      <c r="C11" s="133">
        <f t="shared" si="4"/>
        <v>853</v>
      </c>
      <c r="D11" s="132">
        <f t="shared" si="0"/>
        <v>1706</v>
      </c>
      <c r="E11" s="132">
        <f t="shared" si="1"/>
        <v>2559</v>
      </c>
      <c r="F11" s="169">
        <f t="shared" si="2"/>
        <v>3412</v>
      </c>
    </row>
    <row r="12" spans="1:6" ht="21.75" customHeight="1">
      <c r="A12" s="130">
        <f t="shared" si="3"/>
        <v>8</v>
      </c>
      <c r="B12" s="149">
        <v>31800</v>
      </c>
      <c r="C12" s="133">
        <f t="shared" si="4"/>
        <v>895</v>
      </c>
      <c r="D12" s="132">
        <f t="shared" si="0"/>
        <v>1790</v>
      </c>
      <c r="E12" s="132">
        <f t="shared" si="1"/>
        <v>2685</v>
      </c>
      <c r="F12" s="169">
        <f t="shared" si="2"/>
        <v>3580</v>
      </c>
    </row>
    <row r="13" spans="1:6" ht="21.75" customHeight="1">
      <c r="A13" s="130">
        <f t="shared" si="3"/>
        <v>9</v>
      </c>
      <c r="B13" s="149">
        <v>33300</v>
      </c>
      <c r="C13" s="133">
        <f t="shared" si="4"/>
        <v>937</v>
      </c>
      <c r="D13" s="132">
        <f t="shared" si="0"/>
        <v>1874</v>
      </c>
      <c r="E13" s="132">
        <f t="shared" si="1"/>
        <v>2811</v>
      </c>
      <c r="F13" s="169">
        <f t="shared" si="2"/>
        <v>3748</v>
      </c>
    </row>
    <row r="14" spans="1:6" ht="21.75" customHeight="1">
      <c r="A14" s="130">
        <f t="shared" si="3"/>
        <v>10</v>
      </c>
      <c r="B14" s="149">
        <v>34800</v>
      </c>
      <c r="C14" s="133">
        <f t="shared" si="4"/>
        <v>979</v>
      </c>
      <c r="D14" s="132">
        <f t="shared" si="0"/>
        <v>1958</v>
      </c>
      <c r="E14" s="132">
        <f t="shared" si="1"/>
        <v>2937</v>
      </c>
      <c r="F14" s="169">
        <f t="shared" si="2"/>
        <v>3916</v>
      </c>
    </row>
    <row r="15" spans="1:6" ht="21.75" customHeight="1">
      <c r="A15" s="126">
        <f t="shared" si="3"/>
        <v>11</v>
      </c>
      <c r="B15" s="151">
        <v>36300</v>
      </c>
      <c r="C15" s="128">
        <f t="shared" si="4"/>
        <v>1021</v>
      </c>
      <c r="D15" s="129">
        <f t="shared" si="0"/>
        <v>2042</v>
      </c>
      <c r="E15" s="129">
        <f t="shared" si="1"/>
        <v>3063</v>
      </c>
      <c r="F15" s="170">
        <f t="shared" si="2"/>
        <v>4084</v>
      </c>
    </row>
    <row r="16" spans="1:6" ht="21.75" customHeight="1">
      <c r="A16" s="130">
        <f t="shared" si="3"/>
        <v>12</v>
      </c>
      <c r="B16" s="149">
        <v>38200</v>
      </c>
      <c r="C16" s="133">
        <f t="shared" si="4"/>
        <v>1075</v>
      </c>
      <c r="D16" s="132">
        <f t="shared" si="0"/>
        <v>2150</v>
      </c>
      <c r="E16" s="132">
        <f t="shared" si="1"/>
        <v>3225</v>
      </c>
      <c r="F16" s="169">
        <f t="shared" si="2"/>
        <v>4300</v>
      </c>
    </row>
    <row r="17" spans="1:6" ht="21.75" customHeight="1">
      <c r="A17" s="130">
        <f t="shared" si="3"/>
        <v>13</v>
      </c>
      <c r="B17" s="149">
        <v>40100</v>
      </c>
      <c r="C17" s="133">
        <f t="shared" si="4"/>
        <v>1128</v>
      </c>
      <c r="D17" s="132">
        <f t="shared" si="0"/>
        <v>2256</v>
      </c>
      <c r="E17" s="132">
        <f t="shared" si="1"/>
        <v>3384</v>
      </c>
      <c r="F17" s="169">
        <f t="shared" si="2"/>
        <v>4512</v>
      </c>
    </row>
    <row r="18" spans="1:6" ht="21.75" customHeight="1">
      <c r="A18" s="130">
        <f t="shared" si="3"/>
        <v>14</v>
      </c>
      <c r="B18" s="149">
        <v>42000</v>
      </c>
      <c r="C18" s="133">
        <f t="shared" si="4"/>
        <v>1182</v>
      </c>
      <c r="D18" s="132">
        <f>+C18*2</f>
        <v>2364</v>
      </c>
      <c r="E18" s="132">
        <f t="shared" si="1"/>
        <v>3546</v>
      </c>
      <c r="F18" s="169">
        <f t="shared" si="2"/>
        <v>4728</v>
      </c>
    </row>
    <row r="19" spans="1:6" ht="21.75" customHeight="1">
      <c r="A19" s="130">
        <f t="shared" si="3"/>
        <v>15</v>
      </c>
      <c r="B19" s="149">
        <v>43900</v>
      </c>
      <c r="C19" s="133">
        <f t="shared" si="4"/>
        <v>1235</v>
      </c>
      <c r="D19" s="132">
        <f aca="true" t="shared" si="5" ref="D19:D52">+C19*2</f>
        <v>2470</v>
      </c>
      <c r="E19" s="132">
        <f t="shared" si="1"/>
        <v>3705</v>
      </c>
      <c r="F19" s="169">
        <f t="shared" si="2"/>
        <v>4940</v>
      </c>
    </row>
    <row r="20" spans="1:6" ht="21.75" customHeight="1">
      <c r="A20" s="126">
        <f t="shared" si="3"/>
        <v>16</v>
      </c>
      <c r="B20" s="151">
        <v>45800</v>
      </c>
      <c r="C20" s="128">
        <f t="shared" si="4"/>
        <v>1289</v>
      </c>
      <c r="D20" s="129">
        <f t="shared" si="5"/>
        <v>2578</v>
      </c>
      <c r="E20" s="129">
        <f t="shared" si="1"/>
        <v>3867</v>
      </c>
      <c r="F20" s="170">
        <f t="shared" si="2"/>
        <v>5156</v>
      </c>
    </row>
    <row r="21" spans="1:6" ht="21.75" customHeight="1">
      <c r="A21" s="130">
        <f t="shared" si="3"/>
        <v>17</v>
      </c>
      <c r="B21" s="149">
        <v>48200</v>
      </c>
      <c r="C21" s="133">
        <f t="shared" si="4"/>
        <v>1356</v>
      </c>
      <c r="D21" s="132">
        <f t="shared" si="5"/>
        <v>2712</v>
      </c>
      <c r="E21" s="132">
        <f t="shared" si="1"/>
        <v>4068</v>
      </c>
      <c r="F21" s="169">
        <f t="shared" si="2"/>
        <v>5424</v>
      </c>
    </row>
    <row r="22" spans="1:6" ht="21.75" customHeight="1">
      <c r="A22" s="130">
        <f t="shared" si="3"/>
        <v>18</v>
      </c>
      <c r="B22" s="149">
        <v>50600</v>
      </c>
      <c r="C22" s="133">
        <f t="shared" si="4"/>
        <v>1424</v>
      </c>
      <c r="D22" s="132">
        <f t="shared" si="5"/>
        <v>2848</v>
      </c>
      <c r="E22" s="132">
        <f t="shared" si="1"/>
        <v>4272</v>
      </c>
      <c r="F22" s="169">
        <f t="shared" si="2"/>
        <v>5696</v>
      </c>
    </row>
    <row r="23" spans="1:6" ht="21.75" customHeight="1">
      <c r="A23" s="130">
        <f t="shared" si="3"/>
        <v>19</v>
      </c>
      <c r="B23" s="149">
        <v>53000</v>
      </c>
      <c r="C23" s="133">
        <f t="shared" si="4"/>
        <v>1491</v>
      </c>
      <c r="D23" s="132">
        <f t="shared" si="5"/>
        <v>2982</v>
      </c>
      <c r="E23" s="132">
        <f t="shared" si="1"/>
        <v>4473</v>
      </c>
      <c r="F23" s="169">
        <f t="shared" si="2"/>
        <v>5964</v>
      </c>
    </row>
    <row r="24" spans="1:6" ht="21.75" customHeight="1">
      <c r="A24" s="130">
        <f t="shared" si="3"/>
        <v>20</v>
      </c>
      <c r="B24" s="149">
        <v>55400</v>
      </c>
      <c r="C24" s="133">
        <f t="shared" si="4"/>
        <v>1559</v>
      </c>
      <c r="D24" s="132">
        <f t="shared" si="5"/>
        <v>3118</v>
      </c>
      <c r="E24" s="132">
        <f t="shared" si="1"/>
        <v>4677</v>
      </c>
      <c r="F24" s="169">
        <f t="shared" si="2"/>
        <v>6236</v>
      </c>
    </row>
    <row r="25" spans="1:6" ht="21.75" customHeight="1">
      <c r="A25" s="126">
        <f t="shared" si="3"/>
        <v>21</v>
      </c>
      <c r="B25" s="151">
        <v>57800</v>
      </c>
      <c r="C25" s="128">
        <f t="shared" si="4"/>
        <v>1626</v>
      </c>
      <c r="D25" s="129">
        <f t="shared" si="5"/>
        <v>3252</v>
      </c>
      <c r="E25" s="129">
        <f t="shared" si="1"/>
        <v>4878</v>
      </c>
      <c r="F25" s="170">
        <f t="shared" si="2"/>
        <v>6504</v>
      </c>
    </row>
    <row r="26" spans="1:6" ht="21.75" customHeight="1">
      <c r="A26" s="134">
        <f t="shared" si="3"/>
        <v>22</v>
      </c>
      <c r="B26" s="150">
        <v>60800</v>
      </c>
      <c r="C26" s="133">
        <f t="shared" si="4"/>
        <v>1711</v>
      </c>
      <c r="D26" s="132">
        <f t="shared" si="5"/>
        <v>3422</v>
      </c>
      <c r="E26" s="133">
        <f t="shared" si="1"/>
        <v>5133</v>
      </c>
      <c r="F26" s="171">
        <f t="shared" si="2"/>
        <v>6844</v>
      </c>
    </row>
    <row r="27" spans="1:6" ht="21.75" customHeight="1">
      <c r="A27" s="130">
        <f t="shared" si="3"/>
        <v>23</v>
      </c>
      <c r="B27" s="149">
        <v>63800</v>
      </c>
      <c r="C27" s="133">
        <f t="shared" si="4"/>
        <v>1795</v>
      </c>
      <c r="D27" s="132">
        <f t="shared" si="5"/>
        <v>3590</v>
      </c>
      <c r="E27" s="133">
        <f t="shared" si="1"/>
        <v>5385</v>
      </c>
      <c r="F27" s="171">
        <f t="shared" si="2"/>
        <v>7180</v>
      </c>
    </row>
    <row r="28" spans="1:6" ht="21.75" customHeight="1">
      <c r="A28" s="130">
        <f t="shared" si="3"/>
        <v>24</v>
      </c>
      <c r="B28" s="149">
        <v>66800</v>
      </c>
      <c r="C28" s="133">
        <f t="shared" si="4"/>
        <v>1880</v>
      </c>
      <c r="D28" s="132">
        <f t="shared" si="5"/>
        <v>3760</v>
      </c>
      <c r="E28" s="133">
        <f t="shared" si="1"/>
        <v>5640</v>
      </c>
      <c r="F28" s="171">
        <f t="shared" si="2"/>
        <v>7520</v>
      </c>
    </row>
    <row r="29" spans="1:6" ht="21.75" customHeight="1">
      <c r="A29" s="130">
        <f t="shared" si="3"/>
        <v>25</v>
      </c>
      <c r="B29" s="149">
        <v>69800</v>
      </c>
      <c r="C29" s="133">
        <f t="shared" si="4"/>
        <v>1964</v>
      </c>
      <c r="D29" s="132">
        <f t="shared" si="5"/>
        <v>3928</v>
      </c>
      <c r="E29" s="133">
        <f t="shared" si="1"/>
        <v>5892</v>
      </c>
      <c r="F29" s="171">
        <f t="shared" si="2"/>
        <v>7856</v>
      </c>
    </row>
    <row r="30" spans="1:6" ht="21.75" customHeight="1">
      <c r="A30" s="126">
        <f t="shared" si="3"/>
        <v>26</v>
      </c>
      <c r="B30" s="151">
        <v>72800</v>
      </c>
      <c r="C30" s="128">
        <f t="shared" si="4"/>
        <v>2049</v>
      </c>
      <c r="D30" s="129">
        <f t="shared" si="5"/>
        <v>4098</v>
      </c>
      <c r="E30" s="128">
        <f t="shared" si="1"/>
        <v>6147</v>
      </c>
      <c r="F30" s="168">
        <f t="shared" si="2"/>
        <v>8196</v>
      </c>
    </row>
    <row r="31" spans="1:6" ht="21.75" customHeight="1">
      <c r="A31" s="130">
        <f t="shared" si="3"/>
        <v>27</v>
      </c>
      <c r="B31" s="150">
        <v>76500</v>
      </c>
      <c r="C31" s="133">
        <f t="shared" si="4"/>
        <v>2153</v>
      </c>
      <c r="D31" s="132">
        <f t="shared" si="5"/>
        <v>4306</v>
      </c>
      <c r="E31" s="132">
        <f t="shared" si="1"/>
        <v>6459</v>
      </c>
      <c r="F31" s="169">
        <f t="shared" si="2"/>
        <v>8612</v>
      </c>
    </row>
    <row r="32" spans="1:6" ht="21.75" customHeight="1">
      <c r="A32" s="130">
        <f t="shared" si="3"/>
        <v>28</v>
      </c>
      <c r="B32" s="149">
        <v>80200</v>
      </c>
      <c r="C32" s="133">
        <f t="shared" si="4"/>
        <v>2257</v>
      </c>
      <c r="D32" s="132">
        <f t="shared" si="5"/>
        <v>4514</v>
      </c>
      <c r="E32" s="132">
        <f t="shared" si="1"/>
        <v>6771</v>
      </c>
      <c r="F32" s="169">
        <f t="shared" si="2"/>
        <v>9028</v>
      </c>
    </row>
    <row r="33" spans="1:6" ht="21.75" customHeight="1">
      <c r="A33" s="130">
        <f t="shared" si="3"/>
        <v>29</v>
      </c>
      <c r="B33" s="149">
        <v>83900</v>
      </c>
      <c r="C33" s="133">
        <f t="shared" si="4"/>
        <v>2361</v>
      </c>
      <c r="D33" s="132">
        <f t="shared" si="5"/>
        <v>4722</v>
      </c>
      <c r="E33" s="132">
        <f t="shared" si="1"/>
        <v>7083</v>
      </c>
      <c r="F33" s="169">
        <f t="shared" si="2"/>
        <v>9444</v>
      </c>
    </row>
    <row r="34" spans="1:6" ht="21.75" customHeight="1">
      <c r="A34" s="126">
        <f t="shared" si="3"/>
        <v>30</v>
      </c>
      <c r="B34" s="151">
        <v>87600</v>
      </c>
      <c r="C34" s="128">
        <f t="shared" si="4"/>
        <v>2465</v>
      </c>
      <c r="D34" s="129">
        <f t="shared" si="5"/>
        <v>4930</v>
      </c>
      <c r="E34" s="129">
        <f t="shared" si="1"/>
        <v>7395</v>
      </c>
      <c r="F34" s="170">
        <f t="shared" si="2"/>
        <v>9860</v>
      </c>
    </row>
    <row r="35" spans="1:6" ht="21.75" customHeight="1">
      <c r="A35" s="130">
        <f t="shared" si="3"/>
        <v>31</v>
      </c>
      <c r="B35" s="150">
        <v>92100</v>
      </c>
      <c r="C35" s="133">
        <f t="shared" si="4"/>
        <v>2592</v>
      </c>
      <c r="D35" s="132">
        <f t="shared" si="5"/>
        <v>5184</v>
      </c>
      <c r="E35" s="133">
        <f t="shared" si="1"/>
        <v>7776</v>
      </c>
      <c r="F35" s="171">
        <f t="shared" si="2"/>
        <v>10368</v>
      </c>
    </row>
    <row r="36" spans="1:6" ht="21.75" customHeight="1">
      <c r="A36" s="130">
        <f t="shared" si="3"/>
        <v>32</v>
      </c>
      <c r="B36" s="149">
        <v>96600</v>
      </c>
      <c r="C36" s="133">
        <f t="shared" si="4"/>
        <v>2718</v>
      </c>
      <c r="D36" s="132">
        <f t="shared" si="5"/>
        <v>5436</v>
      </c>
      <c r="E36" s="133">
        <f t="shared" si="1"/>
        <v>8154</v>
      </c>
      <c r="F36" s="171">
        <f t="shared" si="2"/>
        <v>10872</v>
      </c>
    </row>
    <row r="37" spans="1:6" ht="21.75" customHeight="1">
      <c r="A37" s="130">
        <f t="shared" si="3"/>
        <v>33</v>
      </c>
      <c r="B37" s="149">
        <v>101100</v>
      </c>
      <c r="C37" s="133">
        <f t="shared" si="4"/>
        <v>2845</v>
      </c>
      <c r="D37" s="132">
        <f t="shared" si="5"/>
        <v>5690</v>
      </c>
      <c r="E37" s="133">
        <f t="shared" si="1"/>
        <v>8535</v>
      </c>
      <c r="F37" s="171">
        <f t="shared" si="2"/>
        <v>11380</v>
      </c>
    </row>
    <row r="38" spans="1:6" ht="21.75" customHeight="1">
      <c r="A38" s="130">
        <f t="shared" si="3"/>
        <v>34</v>
      </c>
      <c r="B38" s="149">
        <v>105600</v>
      </c>
      <c r="C38" s="133">
        <f t="shared" si="4"/>
        <v>2972</v>
      </c>
      <c r="D38" s="132">
        <f t="shared" si="5"/>
        <v>5944</v>
      </c>
      <c r="E38" s="133">
        <f t="shared" si="1"/>
        <v>8916</v>
      </c>
      <c r="F38" s="171">
        <f t="shared" si="2"/>
        <v>11888</v>
      </c>
    </row>
    <row r="39" spans="1:6" ht="21.75" customHeight="1">
      <c r="A39" s="126">
        <f t="shared" si="3"/>
        <v>35</v>
      </c>
      <c r="B39" s="151">
        <v>110100</v>
      </c>
      <c r="C39" s="128">
        <f t="shared" si="4"/>
        <v>3098</v>
      </c>
      <c r="D39" s="129">
        <f t="shared" si="5"/>
        <v>6196</v>
      </c>
      <c r="E39" s="128">
        <f t="shared" si="1"/>
        <v>9294</v>
      </c>
      <c r="F39" s="168">
        <f t="shared" si="2"/>
        <v>12392</v>
      </c>
    </row>
    <row r="40" spans="1:6" ht="21.75" customHeight="1">
      <c r="A40" s="130">
        <f t="shared" si="3"/>
        <v>36</v>
      </c>
      <c r="B40" s="150">
        <v>115500</v>
      </c>
      <c r="C40" s="133">
        <f t="shared" si="4"/>
        <v>3250</v>
      </c>
      <c r="D40" s="132">
        <f t="shared" si="5"/>
        <v>6500</v>
      </c>
      <c r="E40" s="132">
        <f t="shared" si="1"/>
        <v>9750</v>
      </c>
      <c r="F40" s="169">
        <f t="shared" si="2"/>
        <v>13000</v>
      </c>
    </row>
    <row r="41" spans="1:6" ht="21.75" customHeight="1">
      <c r="A41" s="130">
        <f t="shared" si="3"/>
        <v>37</v>
      </c>
      <c r="B41" s="149">
        <v>120900</v>
      </c>
      <c r="C41" s="133">
        <f t="shared" si="4"/>
        <v>3402</v>
      </c>
      <c r="D41" s="132">
        <f t="shared" si="5"/>
        <v>6804</v>
      </c>
      <c r="E41" s="132">
        <f t="shared" si="1"/>
        <v>10206</v>
      </c>
      <c r="F41" s="169">
        <f t="shared" si="2"/>
        <v>13608</v>
      </c>
    </row>
    <row r="42" spans="1:6" ht="21.75" customHeight="1">
      <c r="A42" s="130">
        <f t="shared" si="3"/>
        <v>38</v>
      </c>
      <c r="B42" s="149">
        <v>126300</v>
      </c>
      <c r="C42" s="133">
        <f t="shared" si="4"/>
        <v>3554</v>
      </c>
      <c r="D42" s="132">
        <f t="shared" si="5"/>
        <v>7108</v>
      </c>
      <c r="E42" s="132">
        <f t="shared" si="1"/>
        <v>10662</v>
      </c>
      <c r="F42" s="169">
        <f t="shared" si="2"/>
        <v>14216</v>
      </c>
    </row>
    <row r="43" spans="1:6" ht="21.75" customHeight="1">
      <c r="A43" s="130">
        <f>+A42+1</f>
        <v>39</v>
      </c>
      <c r="B43" s="149">
        <v>131700</v>
      </c>
      <c r="C43" s="133">
        <f t="shared" si="4"/>
        <v>3706</v>
      </c>
      <c r="D43" s="132">
        <f t="shared" si="5"/>
        <v>7412</v>
      </c>
      <c r="E43" s="132">
        <f t="shared" si="1"/>
        <v>11118</v>
      </c>
      <c r="F43" s="169">
        <f t="shared" si="2"/>
        <v>14824</v>
      </c>
    </row>
    <row r="44" spans="1:6" ht="21.75" customHeight="1">
      <c r="A44" s="130">
        <f t="shared" si="3"/>
        <v>40</v>
      </c>
      <c r="B44" s="149">
        <v>137100</v>
      </c>
      <c r="C44" s="133">
        <f t="shared" si="4"/>
        <v>3858</v>
      </c>
      <c r="D44" s="132">
        <f t="shared" si="5"/>
        <v>7716</v>
      </c>
      <c r="E44" s="132">
        <f t="shared" si="1"/>
        <v>11574</v>
      </c>
      <c r="F44" s="169">
        <f t="shared" si="2"/>
        <v>15432</v>
      </c>
    </row>
    <row r="45" spans="1:6" ht="21.75" customHeight="1">
      <c r="A45" s="130">
        <f t="shared" si="3"/>
        <v>41</v>
      </c>
      <c r="B45" s="149">
        <v>142500</v>
      </c>
      <c r="C45" s="133">
        <f t="shared" si="4"/>
        <v>4010</v>
      </c>
      <c r="D45" s="132">
        <f t="shared" si="5"/>
        <v>8020</v>
      </c>
      <c r="E45" s="132">
        <f t="shared" si="1"/>
        <v>12030</v>
      </c>
      <c r="F45" s="169">
        <f t="shared" si="2"/>
        <v>16040</v>
      </c>
    </row>
    <row r="46" spans="1:6" ht="21.75" customHeight="1">
      <c r="A46" s="130">
        <f t="shared" si="3"/>
        <v>42</v>
      </c>
      <c r="B46" s="149">
        <v>147900</v>
      </c>
      <c r="C46" s="133">
        <f t="shared" si="4"/>
        <v>4162</v>
      </c>
      <c r="D46" s="132">
        <f t="shared" si="5"/>
        <v>8324</v>
      </c>
      <c r="E46" s="132">
        <f t="shared" si="1"/>
        <v>12486</v>
      </c>
      <c r="F46" s="169">
        <f t="shared" si="2"/>
        <v>16648</v>
      </c>
    </row>
    <row r="47" spans="1:6" ht="21.75" customHeight="1">
      <c r="A47" s="126">
        <f>+A46+1</f>
        <v>43</v>
      </c>
      <c r="B47" s="151">
        <v>150000</v>
      </c>
      <c r="C47" s="128">
        <f t="shared" si="4"/>
        <v>4221</v>
      </c>
      <c r="D47" s="129">
        <f t="shared" si="5"/>
        <v>8442</v>
      </c>
      <c r="E47" s="129">
        <f t="shared" si="1"/>
        <v>12663</v>
      </c>
      <c r="F47" s="170">
        <f t="shared" si="2"/>
        <v>16884</v>
      </c>
    </row>
    <row r="48" spans="1:6" ht="21.75" customHeight="1">
      <c r="A48" s="130">
        <f t="shared" si="3"/>
        <v>44</v>
      </c>
      <c r="B48" s="150">
        <v>156400</v>
      </c>
      <c r="C48" s="133">
        <f t="shared" si="4"/>
        <v>4401</v>
      </c>
      <c r="D48" s="132">
        <f t="shared" si="5"/>
        <v>8802</v>
      </c>
      <c r="E48" s="132">
        <f t="shared" si="1"/>
        <v>13203</v>
      </c>
      <c r="F48" s="169">
        <f t="shared" si="2"/>
        <v>17604</v>
      </c>
    </row>
    <row r="49" spans="1:6" ht="21.75" customHeight="1">
      <c r="A49" s="130">
        <f t="shared" si="3"/>
        <v>45</v>
      </c>
      <c r="B49" s="149">
        <v>162800</v>
      </c>
      <c r="C49" s="133">
        <f t="shared" si="4"/>
        <v>4581</v>
      </c>
      <c r="D49" s="132">
        <f t="shared" si="5"/>
        <v>9162</v>
      </c>
      <c r="E49" s="132">
        <f t="shared" si="1"/>
        <v>13743</v>
      </c>
      <c r="F49" s="169">
        <f t="shared" si="2"/>
        <v>18324</v>
      </c>
    </row>
    <row r="50" spans="1:6" ht="21.75" customHeight="1">
      <c r="A50" s="130">
        <f t="shared" si="3"/>
        <v>46</v>
      </c>
      <c r="B50" s="149">
        <v>169200</v>
      </c>
      <c r="C50" s="133">
        <f t="shared" si="4"/>
        <v>4761</v>
      </c>
      <c r="D50" s="132">
        <f t="shared" si="5"/>
        <v>9522</v>
      </c>
      <c r="E50" s="132">
        <f t="shared" si="1"/>
        <v>14283</v>
      </c>
      <c r="F50" s="169">
        <f t="shared" si="2"/>
        <v>19044</v>
      </c>
    </row>
    <row r="51" spans="1:6" ht="21.75" customHeight="1">
      <c r="A51" s="130">
        <f>+A50+1</f>
        <v>47</v>
      </c>
      <c r="B51" s="149">
        <v>175600</v>
      </c>
      <c r="C51" s="133">
        <f t="shared" si="4"/>
        <v>4941</v>
      </c>
      <c r="D51" s="132">
        <f t="shared" si="5"/>
        <v>9882</v>
      </c>
      <c r="E51" s="132">
        <f t="shared" si="1"/>
        <v>14823</v>
      </c>
      <c r="F51" s="169">
        <f t="shared" si="2"/>
        <v>19764</v>
      </c>
    </row>
    <row r="52" spans="1:6" ht="21.75" customHeight="1" thickBot="1">
      <c r="A52" s="137">
        <f t="shared" si="3"/>
        <v>48</v>
      </c>
      <c r="B52" s="152">
        <v>182000</v>
      </c>
      <c r="C52" s="138">
        <f t="shared" si="4"/>
        <v>5121</v>
      </c>
      <c r="D52" s="139">
        <f t="shared" si="5"/>
        <v>10242</v>
      </c>
      <c r="E52" s="139">
        <f t="shared" si="1"/>
        <v>15363</v>
      </c>
      <c r="F52" s="172">
        <f t="shared" si="2"/>
        <v>20484</v>
      </c>
    </row>
    <row r="53" spans="1:6" ht="15.75">
      <c r="A53" s="122" t="s">
        <v>228</v>
      </c>
      <c r="F53" s="153" t="s">
        <v>161</v>
      </c>
    </row>
    <row r="54" ht="12.75" customHeight="1">
      <c r="F54" s="153"/>
    </row>
    <row r="55" spans="1:6" s="174" customFormat="1" ht="12.75" customHeight="1">
      <c r="A55" s="173" t="s">
        <v>229</v>
      </c>
      <c r="F55" s="175"/>
    </row>
    <row r="56" ht="15.75">
      <c r="A56" s="176" t="s">
        <v>231</v>
      </c>
    </row>
    <row r="57" ht="15.75">
      <c r="A57" s="156" t="s">
        <v>232</v>
      </c>
    </row>
    <row r="58" spans="1:7" ht="15.75" customHeight="1">
      <c r="A58" s="244" t="s">
        <v>233</v>
      </c>
      <c r="B58" s="245"/>
      <c r="C58" s="245"/>
      <c r="D58" s="245"/>
      <c r="E58" s="245"/>
      <c r="F58" s="245"/>
      <c r="G58" s="177"/>
    </row>
    <row r="59" spans="1:6" ht="15.75">
      <c r="A59" s="140"/>
      <c r="B59" s="140"/>
      <c r="C59" s="140"/>
      <c r="D59" s="140"/>
      <c r="E59" s="140"/>
      <c r="F59" s="140"/>
    </row>
    <row r="60" spans="1:6" ht="15.75">
      <c r="A60" s="140"/>
      <c r="B60" s="140"/>
      <c r="C60" s="140"/>
      <c r="D60" s="140"/>
      <c r="E60" s="140"/>
      <c r="F60" s="140"/>
    </row>
    <row r="61" spans="1:6" ht="15.75">
      <c r="A61" s="140"/>
      <c r="B61" s="140"/>
      <c r="C61" s="140"/>
      <c r="D61" s="140"/>
      <c r="E61" s="140"/>
      <c r="F61" s="140"/>
    </row>
  </sheetData>
  <sheetProtection/>
  <mergeCells count="3">
    <mergeCell ref="A3:A4"/>
    <mergeCell ref="C3:F3"/>
    <mergeCell ref="A58:F5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B1:H28"/>
  <sheetViews>
    <sheetView zoomScalePageLayoutView="0" workbookViewId="0" topLeftCell="A1">
      <selection activeCell="E16" sqref="E16"/>
    </sheetView>
  </sheetViews>
  <sheetFormatPr defaultColWidth="9.00390625" defaultRowHeight="16.5"/>
  <cols>
    <col min="1" max="1" width="6.50390625" style="54" customWidth="1"/>
    <col min="2" max="2" width="14.75390625" style="54" customWidth="1"/>
    <col min="3" max="3" width="21.375" style="54" customWidth="1"/>
    <col min="4" max="4" width="18.125" style="54" customWidth="1"/>
    <col min="5" max="5" width="17.125" style="54" customWidth="1"/>
    <col min="6" max="6" width="14.75390625" style="54" customWidth="1"/>
    <col min="7" max="7" width="12.75390625" style="54" customWidth="1"/>
    <col min="8" max="16384" width="9.00390625" style="54" customWidth="1"/>
  </cols>
  <sheetData>
    <row r="1" spans="2:8" ht="24">
      <c r="B1" s="249" t="s">
        <v>151</v>
      </c>
      <c r="C1" s="249"/>
      <c r="D1" s="249"/>
      <c r="E1" s="249"/>
      <c r="F1" s="249"/>
      <c r="G1" s="55"/>
      <c r="H1" s="55"/>
    </row>
    <row r="2" spans="2:8" ht="18" customHeight="1">
      <c r="B2" s="250" t="s">
        <v>152</v>
      </c>
      <c r="C2" s="250"/>
      <c r="D2" s="250"/>
      <c r="E2" s="250"/>
      <c r="F2" s="250"/>
      <c r="G2" s="57"/>
      <c r="H2" s="57"/>
    </row>
    <row r="3" spans="2:8" ht="18" customHeight="1">
      <c r="B3" s="56"/>
      <c r="C3" s="56"/>
      <c r="D3" s="56"/>
      <c r="E3" s="56"/>
      <c r="F3" s="56"/>
      <c r="G3" s="56"/>
      <c r="H3" s="56"/>
    </row>
    <row r="4" spans="2:8" ht="24" customHeight="1" thickBot="1">
      <c r="B4" s="58" t="s">
        <v>153</v>
      </c>
      <c r="C4" s="56"/>
      <c r="D4" s="59" t="s">
        <v>12</v>
      </c>
      <c r="E4" s="59"/>
      <c r="F4" s="56"/>
      <c r="G4" s="56"/>
      <c r="H4" s="56"/>
    </row>
    <row r="5" spans="2:7" ht="24" customHeight="1">
      <c r="B5" s="60" t="s">
        <v>154</v>
      </c>
      <c r="C5" s="251" t="s">
        <v>155</v>
      </c>
      <c r="D5" s="252"/>
      <c r="E5" s="56"/>
      <c r="F5" s="56"/>
      <c r="G5" s="56"/>
    </row>
    <row r="6" spans="2:7" ht="22.5" thickBot="1">
      <c r="B6" s="61">
        <v>1249</v>
      </c>
      <c r="C6" s="253">
        <f>+ROUND(B6*0.3,0)</f>
        <v>375</v>
      </c>
      <c r="D6" s="254"/>
      <c r="E6" s="56"/>
      <c r="F6" s="56"/>
      <c r="G6" s="56"/>
    </row>
    <row r="7" spans="2:7" ht="27.75" customHeight="1">
      <c r="B7" s="56"/>
      <c r="C7" s="56"/>
      <c r="D7" s="56"/>
      <c r="E7" s="56"/>
      <c r="F7" s="56"/>
      <c r="G7" s="56"/>
    </row>
    <row r="8" spans="2:7" ht="21.75">
      <c r="B8" s="62" t="s">
        <v>156</v>
      </c>
      <c r="C8" s="57"/>
      <c r="D8" s="63"/>
      <c r="E8" s="64"/>
      <c r="F8" s="59" t="s">
        <v>12</v>
      </c>
      <c r="G8" s="59"/>
    </row>
    <row r="9" spans="2:6" ht="21" customHeight="1" thickBot="1">
      <c r="B9" s="246" t="s">
        <v>154</v>
      </c>
      <c r="C9" s="248" t="s">
        <v>157</v>
      </c>
      <c r="D9" s="248"/>
      <c r="E9" s="248"/>
      <c r="F9" s="248"/>
    </row>
    <row r="10" spans="2:6" ht="21" customHeight="1">
      <c r="B10" s="247"/>
      <c r="C10" s="65" t="s">
        <v>92</v>
      </c>
      <c r="D10" s="66" t="s">
        <v>158</v>
      </c>
      <c r="E10" s="66" t="s">
        <v>159</v>
      </c>
      <c r="F10" s="67" t="s">
        <v>160</v>
      </c>
    </row>
    <row r="11" spans="2:6" ht="32.25" customHeight="1" thickBot="1">
      <c r="B11" s="68">
        <v>1249</v>
      </c>
      <c r="C11" s="69">
        <f>+ROUND(B11*0.6,0)</f>
        <v>749</v>
      </c>
      <c r="D11" s="70">
        <v>1498</v>
      </c>
      <c r="E11" s="70">
        <v>2247</v>
      </c>
      <c r="F11" s="71">
        <v>2996</v>
      </c>
    </row>
    <row r="12" spans="2:6" s="72" customFormat="1" ht="25.5" customHeight="1">
      <c r="B12" s="35" t="s">
        <v>93</v>
      </c>
      <c r="C12" s="73"/>
      <c r="D12" s="74"/>
      <c r="E12" s="74"/>
      <c r="F12" s="75" t="s">
        <v>161</v>
      </c>
    </row>
    <row r="13" spans="2:8" ht="21.75" customHeight="1">
      <c r="B13" s="76" t="s">
        <v>162</v>
      </c>
      <c r="C13" s="77"/>
      <c r="D13" s="78"/>
      <c r="E13" s="72"/>
      <c r="F13" s="63"/>
      <c r="G13" s="79"/>
      <c r="H13" s="79"/>
    </row>
    <row r="14" spans="2:6" ht="15.75">
      <c r="B14" s="79" t="s">
        <v>163</v>
      </c>
      <c r="C14" s="80"/>
      <c r="D14" s="79"/>
      <c r="E14" s="79"/>
      <c r="F14" s="79"/>
    </row>
    <row r="15" spans="2:8" ht="19.5">
      <c r="B15" s="81"/>
      <c r="C15" s="82"/>
      <c r="D15" s="82"/>
      <c r="E15" s="81"/>
      <c r="F15" s="81"/>
      <c r="G15" s="81"/>
      <c r="H15" s="81"/>
    </row>
    <row r="16" spans="2:8" ht="19.5">
      <c r="B16" s="81"/>
      <c r="C16" s="81"/>
      <c r="D16" s="81"/>
      <c r="E16" s="81"/>
      <c r="F16" s="81"/>
      <c r="G16" s="81"/>
      <c r="H16" s="81"/>
    </row>
    <row r="17" spans="2:8" ht="19.5">
      <c r="B17" s="81"/>
      <c r="C17" s="81"/>
      <c r="D17" s="81"/>
      <c r="E17" s="81"/>
      <c r="F17" s="81"/>
      <c r="G17" s="81"/>
      <c r="H17" s="81"/>
    </row>
    <row r="18" spans="2:8" ht="19.5">
      <c r="B18" s="81"/>
      <c r="C18" s="81"/>
      <c r="D18" s="81"/>
      <c r="E18" s="81"/>
      <c r="F18" s="81"/>
      <c r="G18" s="81"/>
      <c r="H18" s="81"/>
    </row>
    <row r="19" spans="2:8" ht="19.5">
      <c r="B19" s="81"/>
      <c r="C19" s="81"/>
      <c r="D19" s="81"/>
      <c r="E19" s="81"/>
      <c r="F19" s="81"/>
      <c r="G19" s="81"/>
      <c r="H19" s="81"/>
    </row>
    <row r="20" spans="2:8" ht="19.5">
      <c r="B20" s="81"/>
      <c r="C20" s="81"/>
      <c r="D20" s="81"/>
      <c r="E20" s="81"/>
      <c r="F20" s="81"/>
      <c r="G20" s="81"/>
      <c r="H20" s="81"/>
    </row>
    <row r="21" spans="2:8" ht="19.5">
      <c r="B21" s="81"/>
      <c r="C21" s="81"/>
      <c r="D21" s="81"/>
      <c r="E21" s="81"/>
      <c r="F21" s="81"/>
      <c r="G21" s="81"/>
      <c r="H21" s="81"/>
    </row>
    <row r="22" spans="2:8" ht="19.5">
      <c r="B22" s="81"/>
      <c r="C22" s="81"/>
      <c r="D22" s="81"/>
      <c r="E22" s="81"/>
      <c r="F22" s="81"/>
      <c r="G22" s="81"/>
      <c r="H22" s="81"/>
    </row>
    <row r="23" spans="2:8" ht="19.5">
      <c r="B23" s="81"/>
      <c r="C23" s="81"/>
      <c r="D23" s="81"/>
      <c r="E23" s="81"/>
      <c r="F23" s="81"/>
      <c r="G23" s="81"/>
      <c r="H23" s="81"/>
    </row>
    <row r="24" spans="2:8" ht="19.5">
      <c r="B24" s="81"/>
      <c r="C24" s="81"/>
      <c r="D24" s="81"/>
      <c r="E24" s="81"/>
      <c r="F24" s="81"/>
      <c r="G24" s="81"/>
      <c r="H24" s="81"/>
    </row>
    <row r="25" spans="2:8" ht="19.5">
      <c r="B25" s="81"/>
      <c r="C25" s="81"/>
      <c r="D25" s="81"/>
      <c r="E25" s="81"/>
      <c r="F25" s="81"/>
      <c r="G25" s="81"/>
      <c r="H25" s="81"/>
    </row>
    <row r="26" spans="2:8" ht="19.5">
      <c r="B26" s="81"/>
      <c r="C26" s="81"/>
      <c r="D26" s="81"/>
      <c r="E26" s="81"/>
      <c r="F26" s="81"/>
      <c r="G26" s="81"/>
      <c r="H26" s="81"/>
    </row>
    <row r="27" spans="3:8" ht="19.5">
      <c r="C27" s="81"/>
      <c r="D27" s="81"/>
      <c r="E27" s="81"/>
      <c r="F27" s="81"/>
      <c r="H27" s="81"/>
    </row>
    <row r="28" ht="19.5">
      <c r="C28" s="81"/>
    </row>
  </sheetData>
  <sheetProtection/>
  <mergeCells count="6">
    <mergeCell ref="B9:B10"/>
    <mergeCell ref="C9:F9"/>
    <mergeCell ref="B1:F1"/>
    <mergeCell ref="B2:F2"/>
    <mergeCell ref="C5:D5"/>
    <mergeCell ref="C6:D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U64"/>
  <sheetViews>
    <sheetView zoomScalePageLayoutView="0" workbookViewId="0" topLeftCell="L1">
      <selection activeCell="AD8" sqref="AD8"/>
    </sheetView>
  </sheetViews>
  <sheetFormatPr defaultColWidth="10.75390625" defaultRowHeight="16.5"/>
  <cols>
    <col min="1" max="30" width="7.25390625" style="16" customWidth="1"/>
    <col min="31" max="31" width="5.125" style="16" customWidth="1"/>
    <col min="32" max="16384" width="10.75390625" style="16" customWidth="1"/>
  </cols>
  <sheetData>
    <row r="1" spans="1:29" ht="25.5" customHeight="1" thickBot="1">
      <c r="A1" s="289" t="s">
        <v>206</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row>
    <row r="2" spans="1:31" ht="15" customHeight="1">
      <c r="A2" s="110" t="s">
        <v>15</v>
      </c>
      <c r="B2" s="17"/>
      <c r="C2" s="18"/>
      <c r="D2" s="292" t="s">
        <v>169</v>
      </c>
      <c r="E2" s="293"/>
      <c r="F2" s="293"/>
      <c r="G2" s="293"/>
      <c r="H2" s="293"/>
      <c r="I2" s="293"/>
      <c r="J2" s="293"/>
      <c r="K2" s="293"/>
      <c r="L2" s="293"/>
      <c r="M2" s="293"/>
      <c r="N2" s="294"/>
      <c r="O2" s="19" t="s">
        <v>170</v>
      </c>
      <c r="P2" s="19" t="s">
        <v>171</v>
      </c>
      <c r="Q2" s="19" t="s">
        <v>172</v>
      </c>
      <c r="R2" s="19" t="s">
        <v>173</v>
      </c>
      <c r="S2" s="19" t="s">
        <v>167</v>
      </c>
      <c r="T2" s="19" t="s">
        <v>166</v>
      </c>
      <c r="U2" s="19" t="s">
        <v>174</v>
      </c>
      <c r="V2" s="19" t="s">
        <v>175</v>
      </c>
      <c r="W2" s="19" t="s">
        <v>176</v>
      </c>
      <c r="X2" s="19" t="s">
        <v>177</v>
      </c>
      <c r="Y2" s="19" t="s">
        <v>178</v>
      </c>
      <c r="Z2" s="19" t="s">
        <v>179</v>
      </c>
      <c r="AA2" s="19" t="s">
        <v>180</v>
      </c>
      <c r="AB2" s="19" t="s">
        <v>181</v>
      </c>
      <c r="AC2" s="19" t="s">
        <v>182</v>
      </c>
      <c r="AD2" s="95" t="s">
        <v>183</v>
      </c>
      <c r="AE2" s="20">
        <v>0.1</v>
      </c>
    </row>
    <row r="3" spans="1:30" ht="15" customHeight="1" thickBot="1">
      <c r="A3" s="111" t="s">
        <v>16</v>
      </c>
      <c r="B3" s="112" t="s">
        <v>17</v>
      </c>
      <c r="C3" s="87" t="s">
        <v>18</v>
      </c>
      <c r="D3" s="21">
        <v>11100</v>
      </c>
      <c r="E3" s="21">
        <v>12540</v>
      </c>
      <c r="F3" s="21">
        <v>13500</v>
      </c>
      <c r="G3" s="21">
        <v>15840</v>
      </c>
      <c r="H3" s="21">
        <v>16500</v>
      </c>
      <c r="I3" s="21">
        <v>17280</v>
      </c>
      <c r="J3" s="21">
        <v>17880</v>
      </c>
      <c r="K3" s="21">
        <v>19047</v>
      </c>
      <c r="L3" s="21">
        <v>20008</v>
      </c>
      <c r="M3" s="21">
        <v>21009</v>
      </c>
      <c r="N3" s="21">
        <v>22000</v>
      </c>
      <c r="O3" s="21">
        <v>23100</v>
      </c>
      <c r="P3" s="21">
        <v>24000</v>
      </c>
      <c r="Q3" s="22">
        <v>25200</v>
      </c>
      <c r="R3" s="21">
        <v>26400</v>
      </c>
      <c r="S3" s="21">
        <v>27600</v>
      </c>
      <c r="T3" s="21">
        <v>28800</v>
      </c>
      <c r="U3" s="21">
        <v>30300</v>
      </c>
      <c r="V3" s="21">
        <v>31800</v>
      </c>
      <c r="W3" s="21">
        <v>33300</v>
      </c>
      <c r="X3" s="21">
        <v>34800</v>
      </c>
      <c r="Y3" s="21">
        <v>36300</v>
      </c>
      <c r="Z3" s="21">
        <v>38200</v>
      </c>
      <c r="AA3" s="21">
        <v>40100</v>
      </c>
      <c r="AB3" s="21">
        <v>42000</v>
      </c>
      <c r="AC3" s="90">
        <v>43900</v>
      </c>
      <c r="AD3" s="91">
        <v>45800</v>
      </c>
    </row>
    <row r="4" spans="1:30" ht="12" customHeight="1">
      <c r="A4" s="113">
        <v>1</v>
      </c>
      <c r="B4" s="36">
        <v>0.0023</v>
      </c>
      <c r="C4" s="29">
        <v>0.1</v>
      </c>
      <c r="D4" s="23">
        <f aca="true" t="shared" si="0" ref="D4:D58">ROUND($D$3*$AE$2*60/100,0)+ROUND($D$3*$B4*60/100,0)</f>
        <v>681</v>
      </c>
      <c r="E4" s="24">
        <f aca="true" t="shared" si="1" ref="E4:E58">ROUND($E$3*$AE$2*60/100,0)+ROUND($E$3*$B4*60/100,0)</f>
        <v>769</v>
      </c>
      <c r="F4" s="24">
        <f aca="true" t="shared" si="2" ref="F4:F58">ROUND($F$3*$AE$2*60/100,0)+ROUND($F$3*$B4*60/100,0)</f>
        <v>829</v>
      </c>
      <c r="G4" s="24">
        <f aca="true" t="shared" si="3" ref="G4:G58">ROUND($G$3*$AE$2*60/100,0)+ROUND($G$3*$B4*60/100,0)</f>
        <v>972</v>
      </c>
      <c r="H4" s="24">
        <f aca="true" t="shared" si="4" ref="H4:H58">ROUND($H$3*$AE$2*60/100,0)+ROUND($H$3*$B4*60/100,0)</f>
        <v>1013</v>
      </c>
      <c r="I4" s="24">
        <f aca="true" t="shared" si="5" ref="I4:I58">ROUND($I$3*$AE$2*60/100,0)+ROUND($I$3*$B4*60/100,0)</f>
        <v>1061</v>
      </c>
      <c r="J4" s="24">
        <f aca="true" t="shared" si="6" ref="J4:J58">ROUND($J$3*$AE$2*60/100,0)+ROUND($J$3*$B4*60/100,0)</f>
        <v>1098</v>
      </c>
      <c r="K4" s="24">
        <f aca="true" t="shared" si="7" ref="K4:K58">ROUND($K$3*$AE$2*60/100,0)+ROUND($K$3*$B4*60/100,0)</f>
        <v>1169</v>
      </c>
      <c r="L4" s="24">
        <f aca="true" t="shared" si="8" ref="L4:L58">ROUND($L$3*$AE$2*60/100,0)+ROUND($L$3*$B4*60/100,0)</f>
        <v>1228</v>
      </c>
      <c r="M4" s="24">
        <f aca="true" t="shared" si="9" ref="M4:M58">ROUND($M$3*$AE$2*60/100,0)+ROUND($M$3*$B4*60/100,0)</f>
        <v>1290</v>
      </c>
      <c r="N4" s="24">
        <f aca="true" t="shared" si="10" ref="N4:N58">ROUND($N$3*$AE$2*60/100,0)+ROUND($N$3*$B4*60/100,0)</f>
        <v>1350</v>
      </c>
      <c r="O4" s="24">
        <f aca="true" t="shared" si="11" ref="O4:O58">ROUND($O$3*$AE$2*60/100,0)+ROUND($O$3*$B4*60/100,0)</f>
        <v>1418</v>
      </c>
      <c r="P4" s="24">
        <f aca="true" t="shared" si="12" ref="P4:P58">ROUND($P$3*$AE$2*60/100,0)+ROUND($P$3*$B4*60/100,0)</f>
        <v>1473</v>
      </c>
      <c r="Q4" s="24">
        <f aca="true" t="shared" si="13" ref="Q4:Q58">ROUND($Q$3*$AE$2*60/100,0)+ROUND($Q$3*$B4*60/100,0)</f>
        <v>1547</v>
      </c>
      <c r="R4" s="24">
        <f aca="true" t="shared" si="14" ref="R4:R58">ROUND($R$3*$AE$2*60/100,0)+ROUND($R$3*$B4*60/100,0)</f>
        <v>1620</v>
      </c>
      <c r="S4" s="24">
        <f aca="true" t="shared" si="15" ref="S4:S58">ROUND($S$3*$AE$2*60/100,0)+ROUND($S$3*$B4*60/100,0)</f>
        <v>1694</v>
      </c>
      <c r="T4" s="24">
        <f aca="true" t="shared" si="16" ref="T4:T58">ROUND($T$3*$AE$2*60/100,0)+ROUND($T$3*$B4*60/100,0)</f>
        <v>1768</v>
      </c>
      <c r="U4" s="24">
        <f aca="true" t="shared" si="17" ref="U4:U58">ROUND($U$3*$AE$2*60/100,0)+ROUND($U$3*$B4*60/100,0)</f>
        <v>1860</v>
      </c>
      <c r="V4" s="24">
        <f aca="true" t="shared" si="18" ref="V4:V58">ROUND($V$3*$AE$2*60/100,0)+ROUND($V$3*$B4*60/100,0)</f>
        <v>1952</v>
      </c>
      <c r="W4" s="24">
        <f aca="true" t="shared" si="19" ref="W4:W58">ROUND($W$3*$AE$2*60/100,0)+ROUND($W$3*$B4*60/100,0)</f>
        <v>2044</v>
      </c>
      <c r="X4" s="24">
        <f aca="true" t="shared" si="20" ref="X4:X58">ROUND($X$3*$AE$2*60/100,0)+ROUND($X$3*$B4*60/100,0)</f>
        <v>2136</v>
      </c>
      <c r="Y4" s="24">
        <f aca="true" t="shared" si="21" ref="Y4:Y58">ROUND($Y$3*$AE$2*60/100,0)+ROUND($Y$3*$B4*60/100,0)</f>
        <v>2228</v>
      </c>
      <c r="Z4" s="24">
        <f aca="true" t="shared" si="22" ref="Z4:Z58">ROUND($Z$3*$AE$2*60/100,0)+ROUND($Z$3*$B4*60/100,0)</f>
        <v>2345</v>
      </c>
      <c r="AA4" s="24">
        <f aca="true" t="shared" si="23" ref="AA4:AA58">ROUND($AA$3*$AE$2*60/100,0)+ROUND($AA$3*$B4*60/100,0)</f>
        <v>2461</v>
      </c>
      <c r="AB4" s="24">
        <f aca="true" t="shared" si="24" ref="AB4:AB58">ROUND($AB$3*$AE$2*60/100,0)+ROUND($AB$3*$B4*60/100,0)</f>
        <v>2578</v>
      </c>
      <c r="AC4" s="92">
        <f aca="true" t="shared" si="25" ref="AC4:AC58">ROUND($AC$3*$AE$2*60/100,0)+ROUND($AC$3*$B4*60/100,0)</f>
        <v>2695</v>
      </c>
      <c r="AD4" s="25">
        <f aca="true" t="shared" si="26" ref="AD4:AD58">ROUND($AD$3*$AE$2*60/100,0)+ROUND($AD$3*$B4*60/100,0)</f>
        <v>2811</v>
      </c>
    </row>
    <row r="5" spans="1:30" ht="12" customHeight="1">
      <c r="A5" s="114">
        <v>2</v>
      </c>
      <c r="B5" s="37">
        <v>0.0019</v>
      </c>
      <c r="C5" s="29">
        <v>0.1</v>
      </c>
      <c r="D5" s="23">
        <f t="shared" si="0"/>
        <v>679</v>
      </c>
      <c r="E5" s="24">
        <f t="shared" si="1"/>
        <v>766</v>
      </c>
      <c r="F5" s="24">
        <f t="shared" si="2"/>
        <v>825</v>
      </c>
      <c r="G5" s="24">
        <f t="shared" si="3"/>
        <v>968</v>
      </c>
      <c r="H5" s="24">
        <f t="shared" si="4"/>
        <v>1009</v>
      </c>
      <c r="I5" s="24">
        <f t="shared" si="5"/>
        <v>1057</v>
      </c>
      <c r="J5" s="24">
        <f t="shared" si="6"/>
        <v>1093</v>
      </c>
      <c r="K5" s="24">
        <f t="shared" si="7"/>
        <v>1165</v>
      </c>
      <c r="L5" s="24">
        <f t="shared" si="8"/>
        <v>1223</v>
      </c>
      <c r="M5" s="24">
        <f t="shared" si="9"/>
        <v>1285</v>
      </c>
      <c r="N5" s="24">
        <f t="shared" si="10"/>
        <v>1345</v>
      </c>
      <c r="O5" s="24">
        <f t="shared" si="11"/>
        <v>1412</v>
      </c>
      <c r="P5" s="24">
        <f t="shared" si="12"/>
        <v>1467</v>
      </c>
      <c r="Q5" s="24">
        <f t="shared" si="13"/>
        <v>1541</v>
      </c>
      <c r="R5" s="24">
        <f t="shared" si="14"/>
        <v>1614</v>
      </c>
      <c r="S5" s="24">
        <f t="shared" si="15"/>
        <v>1687</v>
      </c>
      <c r="T5" s="24">
        <f t="shared" si="16"/>
        <v>1761</v>
      </c>
      <c r="U5" s="24">
        <f t="shared" si="17"/>
        <v>1853</v>
      </c>
      <c r="V5" s="24">
        <f t="shared" si="18"/>
        <v>1944</v>
      </c>
      <c r="W5" s="24">
        <f t="shared" si="19"/>
        <v>2036</v>
      </c>
      <c r="X5" s="24">
        <f t="shared" si="20"/>
        <v>2128</v>
      </c>
      <c r="Y5" s="24">
        <f t="shared" si="21"/>
        <v>2219</v>
      </c>
      <c r="Z5" s="24">
        <f t="shared" si="22"/>
        <v>2336</v>
      </c>
      <c r="AA5" s="24">
        <f t="shared" si="23"/>
        <v>2452</v>
      </c>
      <c r="AB5" s="27">
        <f t="shared" si="24"/>
        <v>2568</v>
      </c>
      <c r="AC5" s="93">
        <f t="shared" si="25"/>
        <v>2684</v>
      </c>
      <c r="AD5" s="25">
        <f t="shared" si="26"/>
        <v>2800</v>
      </c>
    </row>
    <row r="6" spans="1:30" ht="12" customHeight="1">
      <c r="A6" s="114">
        <v>3</v>
      </c>
      <c r="B6" s="37">
        <v>0.0096</v>
      </c>
      <c r="C6" s="29">
        <v>0.1</v>
      </c>
      <c r="D6" s="23">
        <f t="shared" si="0"/>
        <v>730</v>
      </c>
      <c r="E6" s="24">
        <f t="shared" si="1"/>
        <v>824</v>
      </c>
      <c r="F6" s="24">
        <f t="shared" si="2"/>
        <v>888</v>
      </c>
      <c r="G6" s="24">
        <f t="shared" si="3"/>
        <v>1041</v>
      </c>
      <c r="H6" s="24">
        <f t="shared" si="4"/>
        <v>1085</v>
      </c>
      <c r="I6" s="24">
        <f t="shared" si="5"/>
        <v>1137</v>
      </c>
      <c r="J6" s="24">
        <f t="shared" si="6"/>
        <v>1176</v>
      </c>
      <c r="K6" s="24">
        <f t="shared" si="7"/>
        <v>1253</v>
      </c>
      <c r="L6" s="24">
        <f t="shared" si="8"/>
        <v>1315</v>
      </c>
      <c r="M6" s="24">
        <f t="shared" si="9"/>
        <v>1382</v>
      </c>
      <c r="N6" s="24">
        <f t="shared" si="10"/>
        <v>1447</v>
      </c>
      <c r="O6" s="24">
        <f t="shared" si="11"/>
        <v>1519</v>
      </c>
      <c r="P6" s="24">
        <f t="shared" si="12"/>
        <v>1578</v>
      </c>
      <c r="Q6" s="24">
        <f t="shared" si="13"/>
        <v>1657</v>
      </c>
      <c r="R6" s="24">
        <f t="shared" si="14"/>
        <v>1736</v>
      </c>
      <c r="S6" s="24">
        <f t="shared" si="15"/>
        <v>1815</v>
      </c>
      <c r="T6" s="24">
        <f t="shared" si="16"/>
        <v>1894</v>
      </c>
      <c r="U6" s="24">
        <f t="shared" si="17"/>
        <v>1993</v>
      </c>
      <c r="V6" s="24">
        <f t="shared" si="18"/>
        <v>2091</v>
      </c>
      <c r="W6" s="24">
        <f t="shared" si="19"/>
        <v>2190</v>
      </c>
      <c r="X6" s="24">
        <f t="shared" si="20"/>
        <v>2288</v>
      </c>
      <c r="Y6" s="24">
        <f t="shared" si="21"/>
        <v>2387</v>
      </c>
      <c r="Z6" s="24">
        <f t="shared" si="22"/>
        <v>2512</v>
      </c>
      <c r="AA6" s="24">
        <f t="shared" si="23"/>
        <v>2637</v>
      </c>
      <c r="AB6" s="27">
        <f t="shared" si="24"/>
        <v>2762</v>
      </c>
      <c r="AC6" s="93">
        <f t="shared" si="25"/>
        <v>2887</v>
      </c>
      <c r="AD6" s="25">
        <f t="shared" si="26"/>
        <v>3012</v>
      </c>
    </row>
    <row r="7" spans="1:30" ht="12" customHeight="1">
      <c r="A7" s="114">
        <v>4</v>
      </c>
      <c r="B7" s="37">
        <v>0.0021000000000000003</v>
      </c>
      <c r="C7" s="29">
        <v>0.1</v>
      </c>
      <c r="D7" s="23">
        <f t="shared" si="0"/>
        <v>680</v>
      </c>
      <c r="E7" s="24">
        <f t="shared" si="1"/>
        <v>768</v>
      </c>
      <c r="F7" s="24">
        <f t="shared" si="2"/>
        <v>827</v>
      </c>
      <c r="G7" s="24">
        <f t="shared" si="3"/>
        <v>970</v>
      </c>
      <c r="H7" s="24">
        <f t="shared" si="4"/>
        <v>1011</v>
      </c>
      <c r="I7" s="24">
        <f t="shared" si="5"/>
        <v>1059</v>
      </c>
      <c r="J7" s="24">
        <f t="shared" si="6"/>
        <v>1096</v>
      </c>
      <c r="K7" s="24">
        <f t="shared" si="7"/>
        <v>1167</v>
      </c>
      <c r="L7" s="24">
        <f t="shared" si="8"/>
        <v>1225</v>
      </c>
      <c r="M7" s="24">
        <f t="shared" si="9"/>
        <v>1287</v>
      </c>
      <c r="N7" s="24">
        <f t="shared" si="10"/>
        <v>1348</v>
      </c>
      <c r="O7" s="24">
        <f t="shared" si="11"/>
        <v>1415</v>
      </c>
      <c r="P7" s="24">
        <f t="shared" si="12"/>
        <v>1470</v>
      </c>
      <c r="Q7" s="24">
        <f t="shared" si="13"/>
        <v>1544</v>
      </c>
      <c r="R7" s="24">
        <f t="shared" si="14"/>
        <v>1617</v>
      </c>
      <c r="S7" s="24">
        <f t="shared" si="15"/>
        <v>1691</v>
      </c>
      <c r="T7" s="24">
        <f t="shared" si="16"/>
        <v>1764</v>
      </c>
      <c r="U7" s="24">
        <f t="shared" si="17"/>
        <v>1856</v>
      </c>
      <c r="V7" s="24">
        <f t="shared" si="18"/>
        <v>1948</v>
      </c>
      <c r="W7" s="24">
        <f t="shared" si="19"/>
        <v>2040</v>
      </c>
      <c r="X7" s="24">
        <f t="shared" si="20"/>
        <v>2132</v>
      </c>
      <c r="Y7" s="24">
        <f t="shared" si="21"/>
        <v>2224</v>
      </c>
      <c r="Z7" s="24">
        <f t="shared" si="22"/>
        <v>2340</v>
      </c>
      <c r="AA7" s="24">
        <f t="shared" si="23"/>
        <v>2457</v>
      </c>
      <c r="AB7" s="27">
        <f t="shared" si="24"/>
        <v>2573</v>
      </c>
      <c r="AC7" s="93">
        <f t="shared" si="25"/>
        <v>2689</v>
      </c>
      <c r="AD7" s="25">
        <f t="shared" si="26"/>
        <v>2806</v>
      </c>
    </row>
    <row r="8" spans="1:30" ht="12" customHeight="1">
      <c r="A8" s="114">
        <v>5</v>
      </c>
      <c r="B8" s="37">
        <v>0.0021000000000000003</v>
      </c>
      <c r="C8" s="29">
        <v>0.1</v>
      </c>
      <c r="D8" s="23">
        <f t="shared" si="0"/>
        <v>680</v>
      </c>
      <c r="E8" s="24">
        <f t="shared" si="1"/>
        <v>768</v>
      </c>
      <c r="F8" s="24">
        <f t="shared" si="2"/>
        <v>827</v>
      </c>
      <c r="G8" s="24">
        <f t="shared" si="3"/>
        <v>970</v>
      </c>
      <c r="H8" s="24">
        <f t="shared" si="4"/>
        <v>1011</v>
      </c>
      <c r="I8" s="24">
        <f t="shared" si="5"/>
        <v>1059</v>
      </c>
      <c r="J8" s="24">
        <f t="shared" si="6"/>
        <v>1096</v>
      </c>
      <c r="K8" s="24">
        <f t="shared" si="7"/>
        <v>1167</v>
      </c>
      <c r="L8" s="24">
        <f t="shared" si="8"/>
        <v>1225</v>
      </c>
      <c r="M8" s="24">
        <f t="shared" si="9"/>
        <v>1287</v>
      </c>
      <c r="N8" s="24">
        <f t="shared" si="10"/>
        <v>1348</v>
      </c>
      <c r="O8" s="24">
        <f t="shared" si="11"/>
        <v>1415</v>
      </c>
      <c r="P8" s="24">
        <f t="shared" si="12"/>
        <v>1470</v>
      </c>
      <c r="Q8" s="24">
        <f t="shared" si="13"/>
        <v>1544</v>
      </c>
      <c r="R8" s="24">
        <f t="shared" si="14"/>
        <v>1617</v>
      </c>
      <c r="S8" s="24">
        <f t="shared" si="15"/>
        <v>1691</v>
      </c>
      <c r="T8" s="24">
        <f t="shared" si="16"/>
        <v>1764</v>
      </c>
      <c r="U8" s="24">
        <f t="shared" si="17"/>
        <v>1856</v>
      </c>
      <c r="V8" s="24">
        <f t="shared" si="18"/>
        <v>1948</v>
      </c>
      <c r="W8" s="24">
        <f t="shared" si="19"/>
        <v>2040</v>
      </c>
      <c r="X8" s="24">
        <f t="shared" si="20"/>
        <v>2132</v>
      </c>
      <c r="Y8" s="24">
        <f t="shared" si="21"/>
        <v>2224</v>
      </c>
      <c r="Z8" s="24">
        <f t="shared" si="22"/>
        <v>2340</v>
      </c>
      <c r="AA8" s="24">
        <f t="shared" si="23"/>
        <v>2457</v>
      </c>
      <c r="AB8" s="27">
        <f t="shared" si="24"/>
        <v>2573</v>
      </c>
      <c r="AC8" s="93">
        <f t="shared" si="25"/>
        <v>2689</v>
      </c>
      <c r="AD8" s="25">
        <f t="shared" si="26"/>
        <v>2806</v>
      </c>
    </row>
    <row r="9" spans="1:30" ht="12" customHeight="1">
      <c r="A9" s="114">
        <v>6</v>
      </c>
      <c r="B9" s="37">
        <v>0.0016</v>
      </c>
      <c r="C9" s="29">
        <v>0.1</v>
      </c>
      <c r="D9" s="23">
        <f t="shared" si="0"/>
        <v>677</v>
      </c>
      <c r="E9" s="24">
        <f t="shared" si="1"/>
        <v>764</v>
      </c>
      <c r="F9" s="24">
        <f t="shared" si="2"/>
        <v>823</v>
      </c>
      <c r="G9" s="24">
        <f t="shared" si="3"/>
        <v>965</v>
      </c>
      <c r="H9" s="24">
        <f t="shared" si="4"/>
        <v>1006</v>
      </c>
      <c r="I9" s="24">
        <f t="shared" si="5"/>
        <v>1054</v>
      </c>
      <c r="J9" s="24">
        <f t="shared" si="6"/>
        <v>1090</v>
      </c>
      <c r="K9" s="24">
        <f t="shared" si="7"/>
        <v>1161</v>
      </c>
      <c r="L9" s="24">
        <f t="shared" si="8"/>
        <v>1219</v>
      </c>
      <c r="M9" s="24">
        <f t="shared" si="9"/>
        <v>1281</v>
      </c>
      <c r="N9" s="24">
        <f t="shared" si="10"/>
        <v>1341</v>
      </c>
      <c r="O9" s="24">
        <f t="shared" si="11"/>
        <v>1408</v>
      </c>
      <c r="P9" s="24">
        <f t="shared" si="12"/>
        <v>1463</v>
      </c>
      <c r="Q9" s="24">
        <f t="shared" si="13"/>
        <v>1536</v>
      </c>
      <c r="R9" s="24">
        <f t="shared" si="14"/>
        <v>1609</v>
      </c>
      <c r="S9" s="24">
        <f t="shared" si="15"/>
        <v>1682</v>
      </c>
      <c r="T9" s="24">
        <f t="shared" si="16"/>
        <v>1756</v>
      </c>
      <c r="U9" s="24">
        <f t="shared" si="17"/>
        <v>1847</v>
      </c>
      <c r="V9" s="24">
        <f t="shared" si="18"/>
        <v>1939</v>
      </c>
      <c r="W9" s="24">
        <f t="shared" si="19"/>
        <v>2030</v>
      </c>
      <c r="X9" s="24">
        <f t="shared" si="20"/>
        <v>2121</v>
      </c>
      <c r="Y9" s="24">
        <f t="shared" si="21"/>
        <v>2213</v>
      </c>
      <c r="Z9" s="24">
        <f t="shared" si="22"/>
        <v>2329</v>
      </c>
      <c r="AA9" s="24">
        <f t="shared" si="23"/>
        <v>2444</v>
      </c>
      <c r="AB9" s="27">
        <f t="shared" si="24"/>
        <v>2560</v>
      </c>
      <c r="AC9" s="93">
        <f t="shared" si="25"/>
        <v>2676</v>
      </c>
      <c r="AD9" s="25">
        <f t="shared" si="26"/>
        <v>2792</v>
      </c>
    </row>
    <row r="10" spans="1:30" ht="12" customHeight="1">
      <c r="A10" s="114">
        <v>7</v>
      </c>
      <c r="B10" s="37">
        <v>0.0013</v>
      </c>
      <c r="C10" s="29">
        <v>0.1</v>
      </c>
      <c r="D10" s="23">
        <f t="shared" si="0"/>
        <v>675</v>
      </c>
      <c r="E10" s="24">
        <f t="shared" si="1"/>
        <v>762</v>
      </c>
      <c r="F10" s="24">
        <f t="shared" si="2"/>
        <v>821</v>
      </c>
      <c r="G10" s="24">
        <f t="shared" si="3"/>
        <v>962</v>
      </c>
      <c r="H10" s="24">
        <f t="shared" si="4"/>
        <v>1003</v>
      </c>
      <c r="I10" s="24">
        <f t="shared" si="5"/>
        <v>1050</v>
      </c>
      <c r="J10" s="24">
        <f t="shared" si="6"/>
        <v>1087</v>
      </c>
      <c r="K10" s="24">
        <f t="shared" si="7"/>
        <v>1158</v>
      </c>
      <c r="L10" s="24">
        <f t="shared" si="8"/>
        <v>1216</v>
      </c>
      <c r="M10" s="24">
        <f t="shared" si="9"/>
        <v>1277</v>
      </c>
      <c r="N10" s="24">
        <f t="shared" si="10"/>
        <v>1337</v>
      </c>
      <c r="O10" s="24">
        <f t="shared" si="11"/>
        <v>1404</v>
      </c>
      <c r="P10" s="24">
        <f t="shared" si="12"/>
        <v>1459</v>
      </c>
      <c r="Q10" s="24">
        <f t="shared" si="13"/>
        <v>1532</v>
      </c>
      <c r="R10" s="24">
        <f t="shared" si="14"/>
        <v>1605</v>
      </c>
      <c r="S10" s="24">
        <f t="shared" si="15"/>
        <v>1678</v>
      </c>
      <c r="T10" s="24">
        <f t="shared" si="16"/>
        <v>1750</v>
      </c>
      <c r="U10" s="24">
        <f t="shared" si="17"/>
        <v>1842</v>
      </c>
      <c r="V10" s="24">
        <f t="shared" si="18"/>
        <v>1933</v>
      </c>
      <c r="W10" s="24">
        <f t="shared" si="19"/>
        <v>2024</v>
      </c>
      <c r="X10" s="24">
        <f t="shared" si="20"/>
        <v>2115</v>
      </c>
      <c r="Y10" s="24">
        <f t="shared" si="21"/>
        <v>2206</v>
      </c>
      <c r="Z10" s="24">
        <f t="shared" si="22"/>
        <v>2322</v>
      </c>
      <c r="AA10" s="24">
        <f t="shared" si="23"/>
        <v>2437</v>
      </c>
      <c r="AB10" s="27">
        <f t="shared" si="24"/>
        <v>2553</v>
      </c>
      <c r="AC10" s="93">
        <f t="shared" si="25"/>
        <v>2668</v>
      </c>
      <c r="AD10" s="25">
        <f t="shared" si="26"/>
        <v>2784</v>
      </c>
    </row>
    <row r="11" spans="1:30" ht="12" customHeight="1">
      <c r="A11" s="114">
        <v>8</v>
      </c>
      <c r="B11" s="37">
        <v>0.0018</v>
      </c>
      <c r="C11" s="29">
        <v>0.1</v>
      </c>
      <c r="D11" s="23">
        <f t="shared" si="0"/>
        <v>678</v>
      </c>
      <c r="E11" s="24">
        <f t="shared" si="1"/>
        <v>766</v>
      </c>
      <c r="F11" s="24">
        <f t="shared" si="2"/>
        <v>825</v>
      </c>
      <c r="G11" s="24">
        <f t="shared" si="3"/>
        <v>967</v>
      </c>
      <c r="H11" s="24">
        <f t="shared" si="4"/>
        <v>1008</v>
      </c>
      <c r="I11" s="24">
        <f t="shared" si="5"/>
        <v>1056</v>
      </c>
      <c r="J11" s="24">
        <f t="shared" si="6"/>
        <v>1092</v>
      </c>
      <c r="K11" s="24">
        <f t="shared" si="7"/>
        <v>1164</v>
      </c>
      <c r="L11" s="24">
        <f t="shared" si="8"/>
        <v>1222</v>
      </c>
      <c r="M11" s="24">
        <f t="shared" si="9"/>
        <v>1284</v>
      </c>
      <c r="N11" s="24">
        <f t="shared" si="10"/>
        <v>1344</v>
      </c>
      <c r="O11" s="24">
        <f t="shared" si="11"/>
        <v>1411</v>
      </c>
      <c r="P11" s="24">
        <f t="shared" si="12"/>
        <v>1466</v>
      </c>
      <c r="Q11" s="24">
        <f t="shared" si="13"/>
        <v>1539</v>
      </c>
      <c r="R11" s="24">
        <f t="shared" si="14"/>
        <v>1613</v>
      </c>
      <c r="S11" s="24">
        <f t="shared" si="15"/>
        <v>1686</v>
      </c>
      <c r="T11" s="24">
        <f t="shared" si="16"/>
        <v>1759</v>
      </c>
      <c r="U11" s="24">
        <f t="shared" si="17"/>
        <v>1851</v>
      </c>
      <c r="V11" s="24">
        <f t="shared" si="18"/>
        <v>1942</v>
      </c>
      <c r="W11" s="24">
        <f t="shared" si="19"/>
        <v>2034</v>
      </c>
      <c r="X11" s="24">
        <f t="shared" si="20"/>
        <v>2126</v>
      </c>
      <c r="Y11" s="24">
        <f t="shared" si="21"/>
        <v>2217</v>
      </c>
      <c r="Z11" s="24">
        <f t="shared" si="22"/>
        <v>2333</v>
      </c>
      <c r="AA11" s="24">
        <f t="shared" si="23"/>
        <v>2449</v>
      </c>
      <c r="AB11" s="27">
        <f t="shared" si="24"/>
        <v>2565</v>
      </c>
      <c r="AC11" s="93">
        <f t="shared" si="25"/>
        <v>2681</v>
      </c>
      <c r="AD11" s="25">
        <f t="shared" si="26"/>
        <v>2797</v>
      </c>
    </row>
    <row r="12" spans="1:30" ht="12" customHeight="1">
      <c r="A12" s="114">
        <v>9</v>
      </c>
      <c r="B12" s="37">
        <v>0.0047</v>
      </c>
      <c r="C12" s="29">
        <v>0.1</v>
      </c>
      <c r="D12" s="23">
        <f t="shared" si="0"/>
        <v>697</v>
      </c>
      <c r="E12" s="24">
        <f t="shared" si="1"/>
        <v>787</v>
      </c>
      <c r="F12" s="24">
        <f t="shared" si="2"/>
        <v>848</v>
      </c>
      <c r="G12" s="24">
        <f t="shared" si="3"/>
        <v>995</v>
      </c>
      <c r="H12" s="24">
        <f t="shared" si="4"/>
        <v>1037</v>
      </c>
      <c r="I12" s="24">
        <f t="shared" si="5"/>
        <v>1086</v>
      </c>
      <c r="J12" s="24">
        <f t="shared" si="6"/>
        <v>1123</v>
      </c>
      <c r="K12" s="24">
        <f t="shared" si="7"/>
        <v>1197</v>
      </c>
      <c r="L12" s="24">
        <f t="shared" si="8"/>
        <v>1256</v>
      </c>
      <c r="M12" s="24">
        <f t="shared" si="9"/>
        <v>1320</v>
      </c>
      <c r="N12" s="24">
        <f t="shared" si="10"/>
        <v>1382</v>
      </c>
      <c r="O12" s="24">
        <f t="shared" si="11"/>
        <v>1451</v>
      </c>
      <c r="P12" s="24">
        <f t="shared" si="12"/>
        <v>1508</v>
      </c>
      <c r="Q12" s="24">
        <f t="shared" si="13"/>
        <v>1583</v>
      </c>
      <c r="R12" s="24">
        <f t="shared" si="14"/>
        <v>1658</v>
      </c>
      <c r="S12" s="24">
        <f t="shared" si="15"/>
        <v>1734</v>
      </c>
      <c r="T12" s="24">
        <f t="shared" si="16"/>
        <v>1809</v>
      </c>
      <c r="U12" s="24">
        <f t="shared" si="17"/>
        <v>1903</v>
      </c>
      <c r="V12" s="24">
        <f t="shared" si="18"/>
        <v>1998</v>
      </c>
      <c r="W12" s="24">
        <f t="shared" si="19"/>
        <v>2092</v>
      </c>
      <c r="X12" s="24">
        <f t="shared" si="20"/>
        <v>2186</v>
      </c>
      <c r="Y12" s="24">
        <f t="shared" si="21"/>
        <v>2280</v>
      </c>
      <c r="Z12" s="24">
        <f t="shared" si="22"/>
        <v>2400</v>
      </c>
      <c r="AA12" s="24">
        <f t="shared" si="23"/>
        <v>2519</v>
      </c>
      <c r="AB12" s="27">
        <f t="shared" si="24"/>
        <v>2638</v>
      </c>
      <c r="AC12" s="93">
        <f t="shared" si="25"/>
        <v>2758</v>
      </c>
      <c r="AD12" s="25">
        <f t="shared" si="26"/>
        <v>2877</v>
      </c>
    </row>
    <row r="13" spans="1:30" ht="12" customHeight="1">
      <c r="A13" s="114">
        <v>10</v>
      </c>
      <c r="B13" s="37">
        <v>0.004</v>
      </c>
      <c r="C13" s="29">
        <v>0.1</v>
      </c>
      <c r="D13" s="23">
        <f t="shared" si="0"/>
        <v>693</v>
      </c>
      <c r="E13" s="24">
        <f t="shared" si="1"/>
        <v>782</v>
      </c>
      <c r="F13" s="24">
        <f t="shared" si="2"/>
        <v>842</v>
      </c>
      <c r="G13" s="24">
        <f t="shared" si="3"/>
        <v>988</v>
      </c>
      <c r="H13" s="24">
        <f t="shared" si="4"/>
        <v>1030</v>
      </c>
      <c r="I13" s="24">
        <f t="shared" si="5"/>
        <v>1078</v>
      </c>
      <c r="J13" s="24">
        <f t="shared" si="6"/>
        <v>1116</v>
      </c>
      <c r="K13" s="24">
        <f t="shared" si="7"/>
        <v>1189</v>
      </c>
      <c r="L13" s="24">
        <f t="shared" si="8"/>
        <v>1248</v>
      </c>
      <c r="M13" s="24">
        <f t="shared" si="9"/>
        <v>1311</v>
      </c>
      <c r="N13" s="24">
        <f t="shared" si="10"/>
        <v>1373</v>
      </c>
      <c r="O13" s="24">
        <f t="shared" si="11"/>
        <v>1441</v>
      </c>
      <c r="P13" s="24">
        <f t="shared" si="12"/>
        <v>1498</v>
      </c>
      <c r="Q13" s="24">
        <f t="shared" si="13"/>
        <v>1572</v>
      </c>
      <c r="R13" s="24">
        <f t="shared" si="14"/>
        <v>1647</v>
      </c>
      <c r="S13" s="24">
        <f t="shared" si="15"/>
        <v>1722</v>
      </c>
      <c r="T13" s="24">
        <f t="shared" si="16"/>
        <v>1797</v>
      </c>
      <c r="U13" s="24">
        <f t="shared" si="17"/>
        <v>1891</v>
      </c>
      <c r="V13" s="24">
        <f t="shared" si="18"/>
        <v>1984</v>
      </c>
      <c r="W13" s="24">
        <f t="shared" si="19"/>
        <v>2078</v>
      </c>
      <c r="X13" s="24">
        <f t="shared" si="20"/>
        <v>2172</v>
      </c>
      <c r="Y13" s="24">
        <f t="shared" si="21"/>
        <v>2265</v>
      </c>
      <c r="Z13" s="24">
        <f t="shared" si="22"/>
        <v>2384</v>
      </c>
      <c r="AA13" s="24">
        <f t="shared" si="23"/>
        <v>2502</v>
      </c>
      <c r="AB13" s="27">
        <f t="shared" si="24"/>
        <v>2621</v>
      </c>
      <c r="AC13" s="93">
        <f t="shared" si="25"/>
        <v>2739</v>
      </c>
      <c r="AD13" s="25">
        <f t="shared" si="26"/>
        <v>2858</v>
      </c>
    </row>
    <row r="14" spans="1:30" ht="12" customHeight="1">
      <c r="A14" s="114">
        <v>11</v>
      </c>
      <c r="B14" s="37">
        <v>0.002</v>
      </c>
      <c r="C14" s="29">
        <v>0.1</v>
      </c>
      <c r="D14" s="23">
        <f t="shared" si="0"/>
        <v>679</v>
      </c>
      <c r="E14" s="24">
        <f t="shared" si="1"/>
        <v>767</v>
      </c>
      <c r="F14" s="24">
        <f t="shared" si="2"/>
        <v>826</v>
      </c>
      <c r="G14" s="24">
        <f t="shared" si="3"/>
        <v>969</v>
      </c>
      <c r="H14" s="24">
        <f t="shared" si="4"/>
        <v>1010</v>
      </c>
      <c r="I14" s="24">
        <f t="shared" si="5"/>
        <v>1058</v>
      </c>
      <c r="J14" s="24">
        <f t="shared" si="6"/>
        <v>1094</v>
      </c>
      <c r="K14" s="24">
        <f t="shared" si="7"/>
        <v>1166</v>
      </c>
      <c r="L14" s="24">
        <f t="shared" si="8"/>
        <v>1224</v>
      </c>
      <c r="M14" s="24">
        <f t="shared" si="9"/>
        <v>1286</v>
      </c>
      <c r="N14" s="24">
        <f t="shared" si="10"/>
        <v>1346</v>
      </c>
      <c r="O14" s="24">
        <f t="shared" si="11"/>
        <v>1414</v>
      </c>
      <c r="P14" s="24">
        <f t="shared" si="12"/>
        <v>1469</v>
      </c>
      <c r="Q14" s="24">
        <f t="shared" si="13"/>
        <v>1542</v>
      </c>
      <c r="R14" s="24">
        <f t="shared" si="14"/>
        <v>1616</v>
      </c>
      <c r="S14" s="24">
        <f t="shared" si="15"/>
        <v>1689</v>
      </c>
      <c r="T14" s="24">
        <f t="shared" si="16"/>
        <v>1763</v>
      </c>
      <c r="U14" s="24">
        <f t="shared" si="17"/>
        <v>1854</v>
      </c>
      <c r="V14" s="24">
        <f t="shared" si="18"/>
        <v>1946</v>
      </c>
      <c r="W14" s="24">
        <f t="shared" si="19"/>
        <v>2038</v>
      </c>
      <c r="X14" s="24">
        <f t="shared" si="20"/>
        <v>2130</v>
      </c>
      <c r="Y14" s="24">
        <f t="shared" si="21"/>
        <v>2222</v>
      </c>
      <c r="Z14" s="24">
        <f t="shared" si="22"/>
        <v>2338</v>
      </c>
      <c r="AA14" s="24">
        <f t="shared" si="23"/>
        <v>2454</v>
      </c>
      <c r="AB14" s="27">
        <f t="shared" si="24"/>
        <v>2570</v>
      </c>
      <c r="AC14" s="93">
        <f t="shared" si="25"/>
        <v>2687</v>
      </c>
      <c r="AD14" s="25">
        <f t="shared" si="26"/>
        <v>2803</v>
      </c>
    </row>
    <row r="15" spans="1:30" ht="12" customHeight="1">
      <c r="A15" s="114">
        <v>12</v>
      </c>
      <c r="B15" s="37">
        <v>0.0021000000000000003</v>
      </c>
      <c r="C15" s="29">
        <v>0.1</v>
      </c>
      <c r="D15" s="23">
        <f t="shared" si="0"/>
        <v>680</v>
      </c>
      <c r="E15" s="24">
        <f t="shared" si="1"/>
        <v>768</v>
      </c>
      <c r="F15" s="24">
        <f t="shared" si="2"/>
        <v>827</v>
      </c>
      <c r="G15" s="24">
        <f t="shared" si="3"/>
        <v>970</v>
      </c>
      <c r="H15" s="24">
        <f t="shared" si="4"/>
        <v>1011</v>
      </c>
      <c r="I15" s="24">
        <f t="shared" si="5"/>
        <v>1059</v>
      </c>
      <c r="J15" s="24">
        <f t="shared" si="6"/>
        <v>1096</v>
      </c>
      <c r="K15" s="24">
        <f t="shared" si="7"/>
        <v>1167</v>
      </c>
      <c r="L15" s="24">
        <f t="shared" si="8"/>
        <v>1225</v>
      </c>
      <c r="M15" s="24">
        <f t="shared" si="9"/>
        <v>1287</v>
      </c>
      <c r="N15" s="24">
        <f t="shared" si="10"/>
        <v>1348</v>
      </c>
      <c r="O15" s="24">
        <f t="shared" si="11"/>
        <v>1415</v>
      </c>
      <c r="P15" s="24">
        <f t="shared" si="12"/>
        <v>1470</v>
      </c>
      <c r="Q15" s="24">
        <f t="shared" si="13"/>
        <v>1544</v>
      </c>
      <c r="R15" s="24">
        <f t="shared" si="14"/>
        <v>1617</v>
      </c>
      <c r="S15" s="24">
        <f t="shared" si="15"/>
        <v>1691</v>
      </c>
      <c r="T15" s="24">
        <f t="shared" si="16"/>
        <v>1764</v>
      </c>
      <c r="U15" s="24">
        <f t="shared" si="17"/>
        <v>1856</v>
      </c>
      <c r="V15" s="24">
        <f t="shared" si="18"/>
        <v>1948</v>
      </c>
      <c r="W15" s="24">
        <f t="shared" si="19"/>
        <v>2040</v>
      </c>
      <c r="X15" s="24">
        <f t="shared" si="20"/>
        <v>2132</v>
      </c>
      <c r="Y15" s="24">
        <f t="shared" si="21"/>
        <v>2224</v>
      </c>
      <c r="Z15" s="24">
        <f t="shared" si="22"/>
        <v>2340</v>
      </c>
      <c r="AA15" s="24">
        <f t="shared" si="23"/>
        <v>2457</v>
      </c>
      <c r="AB15" s="27">
        <f t="shared" si="24"/>
        <v>2573</v>
      </c>
      <c r="AC15" s="93">
        <f t="shared" si="25"/>
        <v>2689</v>
      </c>
      <c r="AD15" s="25">
        <f t="shared" si="26"/>
        <v>2806</v>
      </c>
    </row>
    <row r="16" spans="1:30" ht="12" customHeight="1">
      <c r="A16" s="114">
        <v>13</v>
      </c>
      <c r="B16" s="37">
        <v>0.0027</v>
      </c>
      <c r="C16" s="29">
        <v>0.1</v>
      </c>
      <c r="D16" s="23">
        <f t="shared" si="0"/>
        <v>684</v>
      </c>
      <c r="E16" s="24">
        <f t="shared" si="1"/>
        <v>772</v>
      </c>
      <c r="F16" s="24">
        <f t="shared" si="2"/>
        <v>832</v>
      </c>
      <c r="G16" s="24">
        <f t="shared" si="3"/>
        <v>976</v>
      </c>
      <c r="H16" s="24">
        <f t="shared" si="4"/>
        <v>1017</v>
      </c>
      <c r="I16" s="24">
        <f t="shared" si="5"/>
        <v>1065</v>
      </c>
      <c r="J16" s="24">
        <f t="shared" si="6"/>
        <v>1102</v>
      </c>
      <c r="K16" s="24">
        <f t="shared" si="7"/>
        <v>1174</v>
      </c>
      <c r="L16" s="24">
        <f t="shared" si="8"/>
        <v>1232</v>
      </c>
      <c r="M16" s="24">
        <f t="shared" si="9"/>
        <v>1295</v>
      </c>
      <c r="N16" s="24">
        <f t="shared" si="10"/>
        <v>1356</v>
      </c>
      <c r="O16" s="24">
        <f t="shared" si="11"/>
        <v>1423</v>
      </c>
      <c r="P16" s="24">
        <f t="shared" si="12"/>
        <v>1479</v>
      </c>
      <c r="Q16" s="24">
        <f t="shared" si="13"/>
        <v>1553</v>
      </c>
      <c r="R16" s="24">
        <f t="shared" si="14"/>
        <v>1627</v>
      </c>
      <c r="S16" s="24">
        <f t="shared" si="15"/>
        <v>1701</v>
      </c>
      <c r="T16" s="24">
        <f t="shared" si="16"/>
        <v>1775</v>
      </c>
      <c r="U16" s="24">
        <f t="shared" si="17"/>
        <v>1867</v>
      </c>
      <c r="V16" s="24">
        <f t="shared" si="18"/>
        <v>1960</v>
      </c>
      <c r="W16" s="24">
        <f t="shared" si="19"/>
        <v>2052</v>
      </c>
      <c r="X16" s="24">
        <f t="shared" si="20"/>
        <v>2144</v>
      </c>
      <c r="Y16" s="24">
        <f t="shared" si="21"/>
        <v>2237</v>
      </c>
      <c r="Z16" s="24">
        <f t="shared" si="22"/>
        <v>2354</v>
      </c>
      <c r="AA16" s="24">
        <f t="shared" si="23"/>
        <v>2471</v>
      </c>
      <c r="AB16" s="27">
        <f t="shared" si="24"/>
        <v>2588</v>
      </c>
      <c r="AC16" s="93">
        <f t="shared" si="25"/>
        <v>2705</v>
      </c>
      <c r="AD16" s="25">
        <f t="shared" si="26"/>
        <v>2822</v>
      </c>
    </row>
    <row r="17" spans="1:30" ht="12" customHeight="1">
      <c r="A17" s="114">
        <v>14</v>
      </c>
      <c r="B17" s="37">
        <v>0.0041</v>
      </c>
      <c r="C17" s="29">
        <v>0.1</v>
      </c>
      <c r="D17" s="23">
        <f t="shared" si="0"/>
        <v>693</v>
      </c>
      <c r="E17" s="24">
        <f t="shared" si="1"/>
        <v>783</v>
      </c>
      <c r="F17" s="24">
        <f t="shared" si="2"/>
        <v>843</v>
      </c>
      <c r="G17" s="24">
        <f t="shared" si="3"/>
        <v>989</v>
      </c>
      <c r="H17" s="24">
        <f t="shared" si="4"/>
        <v>1031</v>
      </c>
      <c r="I17" s="24">
        <f t="shared" si="5"/>
        <v>1080</v>
      </c>
      <c r="J17" s="24">
        <f t="shared" si="6"/>
        <v>1117</v>
      </c>
      <c r="K17" s="24">
        <f t="shared" si="7"/>
        <v>1190</v>
      </c>
      <c r="L17" s="24">
        <f t="shared" si="8"/>
        <v>1249</v>
      </c>
      <c r="M17" s="24">
        <f t="shared" si="9"/>
        <v>1313</v>
      </c>
      <c r="N17" s="24">
        <f t="shared" si="10"/>
        <v>1374</v>
      </c>
      <c r="O17" s="24">
        <f t="shared" si="11"/>
        <v>1443</v>
      </c>
      <c r="P17" s="24">
        <f t="shared" si="12"/>
        <v>1499</v>
      </c>
      <c r="Q17" s="24">
        <f t="shared" si="13"/>
        <v>1574</v>
      </c>
      <c r="R17" s="24">
        <f t="shared" si="14"/>
        <v>1649</v>
      </c>
      <c r="S17" s="24">
        <f t="shared" si="15"/>
        <v>1724</v>
      </c>
      <c r="T17" s="24">
        <f t="shared" si="16"/>
        <v>1799</v>
      </c>
      <c r="U17" s="24">
        <f t="shared" si="17"/>
        <v>1893</v>
      </c>
      <c r="V17" s="24">
        <f t="shared" si="18"/>
        <v>1986</v>
      </c>
      <c r="W17" s="24">
        <f t="shared" si="19"/>
        <v>2080</v>
      </c>
      <c r="X17" s="24">
        <f t="shared" si="20"/>
        <v>2174</v>
      </c>
      <c r="Y17" s="24">
        <f t="shared" si="21"/>
        <v>2267</v>
      </c>
      <c r="Z17" s="24">
        <f t="shared" si="22"/>
        <v>2386</v>
      </c>
      <c r="AA17" s="24">
        <f t="shared" si="23"/>
        <v>2505</v>
      </c>
      <c r="AB17" s="27">
        <f t="shared" si="24"/>
        <v>2623</v>
      </c>
      <c r="AC17" s="93">
        <f t="shared" si="25"/>
        <v>2742</v>
      </c>
      <c r="AD17" s="25">
        <f t="shared" si="26"/>
        <v>2861</v>
      </c>
    </row>
    <row r="18" spans="1:30" ht="12" customHeight="1">
      <c r="A18" s="114">
        <v>15</v>
      </c>
      <c r="B18" s="37">
        <v>0.0047</v>
      </c>
      <c r="C18" s="29">
        <v>0.1</v>
      </c>
      <c r="D18" s="23">
        <f t="shared" si="0"/>
        <v>697</v>
      </c>
      <c r="E18" s="24">
        <f t="shared" si="1"/>
        <v>787</v>
      </c>
      <c r="F18" s="24">
        <f t="shared" si="2"/>
        <v>848</v>
      </c>
      <c r="G18" s="24">
        <f t="shared" si="3"/>
        <v>995</v>
      </c>
      <c r="H18" s="24">
        <f t="shared" si="4"/>
        <v>1037</v>
      </c>
      <c r="I18" s="24">
        <f t="shared" si="5"/>
        <v>1086</v>
      </c>
      <c r="J18" s="24">
        <f t="shared" si="6"/>
        <v>1123</v>
      </c>
      <c r="K18" s="24">
        <f t="shared" si="7"/>
        <v>1197</v>
      </c>
      <c r="L18" s="24">
        <f t="shared" si="8"/>
        <v>1256</v>
      </c>
      <c r="M18" s="24">
        <f t="shared" si="9"/>
        <v>1320</v>
      </c>
      <c r="N18" s="24">
        <f t="shared" si="10"/>
        <v>1382</v>
      </c>
      <c r="O18" s="24">
        <f t="shared" si="11"/>
        <v>1451</v>
      </c>
      <c r="P18" s="24">
        <f t="shared" si="12"/>
        <v>1508</v>
      </c>
      <c r="Q18" s="24">
        <f t="shared" si="13"/>
        <v>1583</v>
      </c>
      <c r="R18" s="24">
        <f t="shared" si="14"/>
        <v>1658</v>
      </c>
      <c r="S18" s="24">
        <f t="shared" si="15"/>
        <v>1734</v>
      </c>
      <c r="T18" s="24">
        <f t="shared" si="16"/>
        <v>1809</v>
      </c>
      <c r="U18" s="24">
        <f t="shared" si="17"/>
        <v>1903</v>
      </c>
      <c r="V18" s="24">
        <f t="shared" si="18"/>
        <v>1998</v>
      </c>
      <c r="W18" s="24">
        <f t="shared" si="19"/>
        <v>2092</v>
      </c>
      <c r="X18" s="24">
        <f t="shared" si="20"/>
        <v>2186</v>
      </c>
      <c r="Y18" s="24">
        <f t="shared" si="21"/>
        <v>2280</v>
      </c>
      <c r="Z18" s="24">
        <f t="shared" si="22"/>
        <v>2400</v>
      </c>
      <c r="AA18" s="24">
        <f t="shared" si="23"/>
        <v>2519</v>
      </c>
      <c r="AB18" s="27">
        <f t="shared" si="24"/>
        <v>2638</v>
      </c>
      <c r="AC18" s="93">
        <f t="shared" si="25"/>
        <v>2758</v>
      </c>
      <c r="AD18" s="25">
        <f t="shared" si="26"/>
        <v>2877</v>
      </c>
    </row>
    <row r="19" spans="1:30" ht="12" customHeight="1">
      <c r="A19" s="114">
        <v>16</v>
      </c>
      <c r="B19" s="37">
        <v>0.0039000000000000003</v>
      </c>
      <c r="C19" s="29">
        <v>0.1</v>
      </c>
      <c r="D19" s="23">
        <f t="shared" si="0"/>
        <v>692</v>
      </c>
      <c r="E19" s="24">
        <f t="shared" si="1"/>
        <v>781</v>
      </c>
      <c r="F19" s="24">
        <f t="shared" si="2"/>
        <v>842</v>
      </c>
      <c r="G19" s="24">
        <f t="shared" si="3"/>
        <v>987</v>
      </c>
      <c r="H19" s="24">
        <f t="shared" si="4"/>
        <v>1029</v>
      </c>
      <c r="I19" s="24">
        <f t="shared" si="5"/>
        <v>1077</v>
      </c>
      <c r="J19" s="24">
        <f t="shared" si="6"/>
        <v>1115</v>
      </c>
      <c r="K19" s="24">
        <f t="shared" si="7"/>
        <v>1188</v>
      </c>
      <c r="L19" s="24">
        <f t="shared" si="8"/>
        <v>1247</v>
      </c>
      <c r="M19" s="24">
        <f t="shared" si="9"/>
        <v>1310</v>
      </c>
      <c r="N19" s="24">
        <f t="shared" si="10"/>
        <v>1371</v>
      </c>
      <c r="O19" s="24">
        <f t="shared" si="11"/>
        <v>1440</v>
      </c>
      <c r="P19" s="24">
        <f t="shared" si="12"/>
        <v>1496</v>
      </c>
      <c r="Q19" s="24">
        <f t="shared" si="13"/>
        <v>1571</v>
      </c>
      <c r="R19" s="24">
        <f t="shared" si="14"/>
        <v>1646</v>
      </c>
      <c r="S19" s="24">
        <f t="shared" si="15"/>
        <v>1721</v>
      </c>
      <c r="T19" s="24">
        <f t="shared" si="16"/>
        <v>1795</v>
      </c>
      <c r="U19" s="24">
        <f t="shared" si="17"/>
        <v>1889</v>
      </c>
      <c r="V19" s="24">
        <f t="shared" si="18"/>
        <v>1982</v>
      </c>
      <c r="W19" s="24">
        <f t="shared" si="19"/>
        <v>2076</v>
      </c>
      <c r="X19" s="24">
        <f t="shared" si="20"/>
        <v>2169</v>
      </c>
      <c r="Y19" s="24">
        <f t="shared" si="21"/>
        <v>2263</v>
      </c>
      <c r="Z19" s="24">
        <f t="shared" si="22"/>
        <v>2381</v>
      </c>
      <c r="AA19" s="24">
        <f t="shared" si="23"/>
        <v>2500</v>
      </c>
      <c r="AB19" s="27">
        <f t="shared" si="24"/>
        <v>2618</v>
      </c>
      <c r="AC19" s="93">
        <f t="shared" si="25"/>
        <v>2737</v>
      </c>
      <c r="AD19" s="25">
        <f t="shared" si="26"/>
        <v>2855</v>
      </c>
    </row>
    <row r="20" spans="1:30" ht="12" customHeight="1">
      <c r="A20" s="114">
        <v>17</v>
      </c>
      <c r="B20" s="37">
        <v>0.0028000000000000004</v>
      </c>
      <c r="C20" s="29">
        <v>0.1</v>
      </c>
      <c r="D20" s="23">
        <f t="shared" si="0"/>
        <v>685</v>
      </c>
      <c r="E20" s="24">
        <f t="shared" si="1"/>
        <v>773</v>
      </c>
      <c r="F20" s="24">
        <f t="shared" si="2"/>
        <v>833</v>
      </c>
      <c r="G20" s="24">
        <f t="shared" si="3"/>
        <v>977</v>
      </c>
      <c r="H20" s="24">
        <f t="shared" si="4"/>
        <v>1018</v>
      </c>
      <c r="I20" s="24">
        <f t="shared" si="5"/>
        <v>1066</v>
      </c>
      <c r="J20" s="24">
        <f t="shared" si="6"/>
        <v>1103</v>
      </c>
      <c r="K20" s="24">
        <f t="shared" si="7"/>
        <v>1175</v>
      </c>
      <c r="L20" s="24">
        <f t="shared" si="8"/>
        <v>1234</v>
      </c>
      <c r="M20" s="24">
        <f t="shared" si="9"/>
        <v>1296</v>
      </c>
      <c r="N20" s="24">
        <f t="shared" si="10"/>
        <v>1357</v>
      </c>
      <c r="O20" s="24">
        <f t="shared" si="11"/>
        <v>1425</v>
      </c>
      <c r="P20" s="24">
        <f t="shared" si="12"/>
        <v>1480</v>
      </c>
      <c r="Q20" s="24">
        <f t="shared" si="13"/>
        <v>1554</v>
      </c>
      <c r="R20" s="24">
        <f t="shared" si="14"/>
        <v>1628</v>
      </c>
      <c r="S20" s="24">
        <f t="shared" si="15"/>
        <v>1702</v>
      </c>
      <c r="T20" s="24">
        <f t="shared" si="16"/>
        <v>1776</v>
      </c>
      <c r="U20" s="24">
        <f t="shared" si="17"/>
        <v>1869</v>
      </c>
      <c r="V20" s="24">
        <f t="shared" si="18"/>
        <v>1961</v>
      </c>
      <c r="W20" s="24">
        <f t="shared" si="19"/>
        <v>2054</v>
      </c>
      <c r="X20" s="24">
        <f t="shared" si="20"/>
        <v>2146</v>
      </c>
      <c r="Y20" s="24">
        <f t="shared" si="21"/>
        <v>2239</v>
      </c>
      <c r="Z20" s="24">
        <f t="shared" si="22"/>
        <v>2356</v>
      </c>
      <c r="AA20" s="24">
        <f t="shared" si="23"/>
        <v>2473</v>
      </c>
      <c r="AB20" s="27">
        <f t="shared" si="24"/>
        <v>2591</v>
      </c>
      <c r="AC20" s="93">
        <f t="shared" si="25"/>
        <v>2708</v>
      </c>
      <c r="AD20" s="25">
        <f t="shared" si="26"/>
        <v>2825</v>
      </c>
    </row>
    <row r="21" spans="1:30" ht="12" customHeight="1">
      <c r="A21" s="114">
        <v>18</v>
      </c>
      <c r="B21" s="37">
        <v>0.0011</v>
      </c>
      <c r="C21" s="29">
        <v>0.1</v>
      </c>
      <c r="D21" s="23">
        <f t="shared" si="0"/>
        <v>673</v>
      </c>
      <c r="E21" s="24">
        <f t="shared" si="1"/>
        <v>760</v>
      </c>
      <c r="F21" s="24">
        <f t="shared" si="2"/>
        <v>819</v>
      </c>
      <c r="G21" s="24">
        <f t="shared" si="3"/>
        <v>960</v>
      </c>
      <c r="H21" s="24">
        <f t="shared" si="4"/>
        <v>1001</v>
      </c>
      <c r="I21" s="24">
        <f t="shared" si="5"/>
        <v>1048</v>
      </c>
      <c r="J21" s="24">
        <f t="shared" si="6"/>
        <v>1085</v>
      </c>
      <c r="K21" s="24">
        <f t="shared" si="7"/>
        <v>1156</v>
      </c>
      <c r="L21" s="24">
        <f t="shared" si="8"/>
        <v>1213</v>
      </c>
      <c r="M21" s="24">
        <f t="shared" si="9"/>
        <v>1275</v>
      </c>
      <c r="N21" s="24">
        <f t="shared" si="10"/>
        <v>1335</v>
      </c>
      <c r="O21" s="24">
        <f t="shared" si="11"/>
        <v>1401</v>
      </c>
      <c r="P21" s="24">
        <f t="shared" si="12"/>
        <v>1456</v>
      </c>
      <c r="Q21" s="24">
        <f t="shared" si="13"/>
        <v>1529</v>
      </c>
      <c r="R21" s="24">
        <f t="shared" si="14"/>
        <v>1601</v>
      </c>
      <c r="S21" s="24">
        <f t="shared" si="15"/>
        <v>1674</v>
      </c>
      <c r="T21" s="24">
        <f t="shared" si="16"/>
        <v>1747</v>
      </c>
      <c r="U21" s="24">
        <f t="shared" si="17"/>
        <v>1838</v>
      </c>
      <c r="V21" s="24">
        <f t="shared" si="18"/>
        <v>1929</v>
      </c>
      <c r="W21" s="24">
        <f t="shared" si="19"/>
        <v>2020</v>
      </c>
      <c r="X21" s="24">
        <f t="shared" si="20"/>
        <v>2111</v>
      </c>
      <c r="Y21" s="24">
        <f t="shared" si="21"/>
        <v>2202</v>
      </c>
      <c r="Z21" s="24">
        <f t="shared" si="22"/>
        <v>2317</v>
      </c>
      <c r="AA21" s="24">
        <f t="shared" si="23"/>
        <v>2432</v>
      </c>
      <c r="AB21" s="27">
        <f t="shared" si="24"/>
        <v>2548</v>
      </c>
      <c r="AC21" s="93">
        <f t="shared" si="25"/>
        <v>2663</v>
      </c>
      <c r="AD21" s="25">
        <f t="shared" si="26"/>
        <v>2778</v>
      </c>
    </row>
    <row r="22" spans="1:30" ht="12" customHeight="1">
      <c r="A22" s="114">
        <v>19</v>
      </c>
      <c r="B22" s="37">
        <v>0.0028000000000000004</v>
      </c>
      <c r="C22" s="29">
        <v>0.1</v>
      </c>
      <c r="D22" s="23">
        <f t="shared" si="0"/>
        <v>685</v>
      </c>
      <c r="E22" s="24">
        <f t="shared" si="1"/>
        <v>773</v>
      </c>
      <c r="F22" s="24">
        <f t="shared" si="2"/>
        <v>833</v>
      </c>
      <c r="G22" s="24">
        <f t="shared" si="3"/>
        <v>977</v>
      </c>
      <c r="H22" s="24">
        <f t="shared" si="4"/>
        <v>1018</v>
      </c>
      <c r="I22" s="24">
        <f t="shared" si="5"/>
        <v>1066</v>
      </c>
      <c r="J22" s="24">
        <f t="shared" si="6"/>
        <v>1103</v>
      </c>
      <c r="K22" s="24">
        <f t="shared" si="7"/>
        <v>1175</v>
      </c>
      <c r="L22" s="24">
        <f t="shared" si="8"/>
        <v>1234</v>
      </c>
      <c r="M22" s="24">
        <f t="shared" si="9"/>
        <v>1296</v>
      </c>
      <c r="N22" s="24">
        <f t="shared" si="10"/>
        <v>1357</v>
      </c>
      <c r="O22" s="24">
        <f t="shared" si="11"/>
        <v>1425</v>
      </c>
      <c r="P22" s="24">
        <f t="shared" si="12"/>
        <v>1480</v>
      </c>
      <c r="Q22" s="24">
        <f t="shared" si="13"/>
        <v>1554</v>
      </c>
      <c r="R22" s="24">
        <f t="shared" si="14"/>
        <v>1628</v>
      </c>
      <c r="S22" s="24">
        <f t="shared" si="15"/>
        <v>1702</v>
      </c>
      <c r="T22" s="24">
        <f t="shared" si="16"/>
        <v>1776</v>
      </c>
      <c r="U22" s="24">
        <f t="shared" si="17"/>
        <v>1869</v>
      </c>
      <c r="V22" s="24">
        <f t="shared" si="18"/>
        <v>1961</v>
      </c>
      <c r="W22" s="24">
        <f t="shared" si="19"/>
        <v>2054</v>
      </c>
      <c r="X22" s="24">
        <f t="shared" si="20"/>
        <v>2146</v>
      </c>
      <c r="Y22" s="24">
        <f t="shared" si="21"/>
        <v>2239</v>
      </c>
      <c r="Z22" s="24">
        <f t="shared" si="22"/>
        <v>2356</v>
      </c>
      <c r="AA22" s="24">
        <f t="shared" si="23"/>
        <v>2473</v>
      </c>
      <c r="AB22" s="27">
        <f t="shared" si="24"/>
        <v>2591</v>
      </c>
      <c r="AC22" s="93">
        <f t="shared" si="25"/>
        <v>2708</v>
      </c>
      <c r="AD22" s="25">
        <f t="shared" si="26"/>
        <v>2825</v>
      </c>
    </row>
    <row r="23" spans="1:30" ht="12" customHeight="1">
      <c r="A23" s="114">
        <v>20</v>
      </c>
      <c r="B23" s="37">
        <v>0.0026</v>
      </c>
      <c r="C23" s="29">
        <v>0.1</v>
      </c>
      <c r="D23" s="23">
        <f t="shared" si="0"/>
        <v>683</v>
      </c>
      <c r="E23" s="24">
        <f t="shared" si="1"/>
        <v>772</v>
      </c>
      <c r="F23" s="24">
        <f t="shared" si="2"/>
        <v>831</v>
      </c>
      <c r="G23" s="24">
        <f t="shared" si="3"/>
        <v>975</v>
      </c>
      <c r="H23" s="24">
        <f t="shared" si="4"/>
        <v>1016</v>
      </c>
      <c r="I23" s="24">
        <f t="shared" si="5"/>
        <v>1064</v>
      </c>
      <c r="J23" s="24">
        <f t="shared" si="6"/>
        <v>1101</v>
      </c>
      <c r="K23" s="24">
        <f t="shared" si="7"/>
        <v>1173</v>
      </c>
      <c r="L23" s="24">
        <f t="shared" si="8"/>
        <v>1231</v>
      </c>
      <c r="M23" s="24">
        <f t="shared" si="9"/>
        <v>1294</v>
      </c>
      <c r="N23" s="24">
        <f t="shared" si="10"/>
        <v>1354</v>
      </c>
      <c r="O23" s="24">
        <f t="shared" si="11"/>
        <v>1422</v>
      </c>
      <c r="P23" s="24">
        <f t="shared" si="12"/>
        <v>1477</v>
      </c>
      <c r="Q23" s="24">
        <f t="shared" si="13"/>
        <v>1551</v>
      </c>
      <c r="R23" s="24">
        <f t="shared" si="14"/>
        <v>1625</v>
      </c>
      <c r="S23" s="24">
        <f t="shared" si="15"/>
        <v>1699</v>
      </c>
      <c r="T23" s="24">
        <f t="shared" si="16"/>
        <v>1773</v>
      </c>
      <c r="U23" s="24">
        <f t="shared" si="17"/>
        <v>1865</v>
      </c>
      <c r="V23" s="24">
        <f t="shared" si="18"/>
        <v>1958</v>
      </c>
      <c r="W23" s="24">
        <f t="shared" si="19"/>
        <v>2050</v>
      </c>
      <c r="X23" s="24">
        <f t="shared" si="20"/>
        <v>2142</v>
      </c>
      <c r="Y23" s="24">
        <f t="shared" si="21"/>
        <v>2235</v>
      </c>
      <c r="Z23" s="24">
        <f t="shared" si="22"/>
        <v>2352</v>
      </c>
      <c r="AA23" s="24">
        <f t="shared" si="23"/>
        <v>2469</v>
      </c>
      <c r="AB23" s="27">
        <f t="shared" si="24"/>
        <v>2586</v>
      </c>
      <c r="AC23" s="93">
        <f t="shared" si="25"/>
        <v>2702</v>
      </c>
      <c r="AD23" s="25">
        <f t="shared" si="26"/>
        <v>2819</v>
      </c>
    </row>
    <row r="24" spans="1:30" ht="12" customHeight="1">
      <c r="A24" s="114">
        <v>21</v>
      </c>
      <c r="B24" s="37">
        <v>0.002</v>
      </c>
      <c r="C24" s="29">
        <v>0.1</v>
      </c>
      <c r="D24" s="23">
        <f t="shared" si="0"/>
        <v>679</v>
      </c>
      <c r="E24" s="24">
        <f t="shared" si="1"/>
        <v>767</v>
      </c>
      <c r="F24" s="24">
        <f t="shared" si="2"/>
        <v>826</v>
      </c>
      <c r="G24" s="24">
        <f t="shared" si="3"/>
        <v>969</v>
      </c>
      <c r="H24" s="24">
        <f t="shared" si="4"/>
        <v>1010</v>
      </c>
      <c r="I24" s="24">
        <f t="shared" si="5"/>
        <v>1058</v>
      </c>
      <c r="J24" s="24">
        <f t="shared" si="6"/>
        <v>1094</v>
      </c>
      <c r="K24" s="24">
        <f t="shared" si="7"/>
        <v>1166</v>
      </c>
      <c r="L24" s="24">
        <f t="shared" si="8"/>
        <v>1224</v>
      </c>
      <c r="M24" s="24">
        <f t="shared" si="9"/>
        <v>1286</v>
      </c>
      <c r="N24" s="24">
        <f t="shared" si="10"/>
        <v>1346</v>
      </c>
      <c r="O24" s="24">
        <f t="shared" si="11"/>
        <v>1414</v>
      </c>
      <c r="P24" s="24">
        <f t="shared" si="12"/>
        <v>1469</v>
      </c>
      <c r="Q24" s="24">
        <f t="shared" si="13"/>
        <v>1542</v>
      </c>
      <c r="R24" s="24">
        <f t="shared" si="14"/>
        <v>1616</v>
      </c>
      <c r="S24" s="24">
        <f t="shared" si="15"/>
        <v>1689</v>
      </c>
      <c r="T24" s="24">
        <f t="shared" si="16"/>
        <v>1763</v>
      </c>
      <c r="U24" s="24">
        <f t="shared" si="17"/>
        <v>1854</v>
      </c>
      <c r="V24" s="24">
        <f t="shared" si="18"/>
        <v>1946</v>
      </c>
      <c r="W24" s="24">
        <f t="shared" si="19"/>
        <v>2038</v>
      </c>
      <c r="X24" s="24">
        <f t="shared" si="20"/>
        <v>2130</v>
      </c>
      <c r="Y24" s="24">
        <f t="shared" si="21"/>
        <v>2222</v>
      </c>
      <c r="Z24" s="24">
        <f t="shared" si="22"/>
        <v>2338</v>
      </c>
      <c r="AA24" s="24">
        <f t="shared" si="23"/>
        <v>2454</v>
      </c>
      <c r="AB24" s="27">
        <f t="shared" si="24"/>
        <v>2570</v>
      </c>
      <c r="AC24" s="93">
        <f t="shared" si="25"/>
        <v>2687</v>
      </c>
      <c r="AD24" s="25">
        <f t="shared" si="26"/>
        <v>2803</v>
      </c>
    </row>
    <row r="25" spans="1:30" ht="12" customHeight="1">
      <c r="A25" s="114">
        <v>22</v>
      </c>
      <c r="B25" s="37">
        <v>0.0024000000000000002</v>
      </c>
      <c r="C25" s="29">
        <v>0.1</v>
      </c>
      <c r="D25" s="23">
        <f t="shared" si="0"/>
        <v>682</v>
      </c>
      <c r="E25" s="24">
        <f t="shared" si="1"/>
        <v>770</v>
      </c>
      <c r="F25" s="24">
        <f t="shared" si="2"/>
        <v>829</v>
      </c>
      <c r="G25" s="24">
        <f t="shared" si="3"/>
        <v>973</v>
      </c>
      <c r="H25" s="24">
        <f t="shared" si="4"/>
        <v>1014</v>
      </c>
      <c r="I25" s="24">
        <f t="shared" si="5"/>
        <v>1062</v>
      </c>
      <c r="J25" s="24">
        <f t="shared" si="6"/>
        <v>1099</v>
      </c>
      <c r="K25" s="24">
        <f t="shared" si="7"/>
        <v>1170</v>
      </c>
      <c r="L25" s="24">
        <f t="shared" si="8"/>
        <v>1229</v>
      </c>
      <c r="M25" s="24">
        <f t="shared" si="9"/>
        <v>1291</v>
      </c>
      <c r="N25" s="24">
        <f t="shared" si="10"/>
        <v>1352</v>
      </c>
      <c r="O25" s="24">
        <f t="shared" si="11"/>
        <v>1419</v>
      </c>
      <c r="P25" s="24">
        <f t="shared" si="12"/>
        <v>1475</v>
      </c>
      <c r="Q25" s="24">
        <f t="shared" si="13"/>
        <v>1548</v>
      </c>
      <c r="R25" s="24">
        <f t="shared" si="14"/>
        <v>1622</v>
      </c>
      <c r="S25" s="24">
        <f t="shared" si="15"/>
        <v>1696</v>
      </c>
      <c r="T25" s="24">
        <f t="shared" si="16"/>
        <v>1769</v>
      </c>
      <c r="U25" s="24">
        <f t="shared" si="17"/>
        <v>1862</v>
      </c>
      <c r="V25" s="24">
        <f t="shared" si="18"/>
        <v>1954</v>
      </c>
      <c r="W25" s="24">
        <f t="shared" si="19"/>
        <v>2046</v>
      </c>
      <c r="X25" s="24">
        <f t="shared" si="20"/>
        <v>2138</v>
      </c>
      <c r="Y25" s="24">
        <f t="shared" si="21"/>
        <v>2230</v>
      </c>
      <c r="Z25" s="24">
        <f t="shared" si="22"/>
        <v>2347</v>
      </c>
      <c r="AA25" s="24">
        <f t="shared" si="23"/>
        <v>2464</v>
      </c>
      <c r="AB25" s="27">
        <f t="shared" si="24"/>
        <v>2580</v>
      </c>
      <c r="AC25" s="93">
        <f t="shared" si="25"/>
        <v>2697</v>
      </c>
      <c r="AD25" s="25">
        <f t="shared" si="26"/>
        <v>2814</v>
      </c>
    </row>
    <row r="26" spans="1:30" ht="12" customHeight="1">
      <c r="A26" s="114">
        <v>23</v>
      </c>
      <c r="B26" s="37">
        <v>0.0037</v>
      </c>
      <c r="C26" s="29">
        <v>0.1</v>
      </c>
      <c r="D26" s="23">
        <f t="shared" si="0"/>
        <v>691</v>
      </c>
      <c r="E26" s="24">
        <f t="shared" si="1"/>
        <v>780</v>
      </c>
      <c r="F26" s="24">
        <f t="shared" si="2"/>
        <v>840</v>
      </c>
      <c r="G26" s="24">
        <f t="shared" si="3"/>
        <v>985</v>
      </c>
      <c r="H26" s="24">
        <f t="shared" si="4"/>
        <v>1027</v>
      </c>
      <c r="I26" s="24">
        <f t="shared" si="5"/>
        <v>1075</v>
      </c>
      <c r="J26" s="24">
        <f t="shared" si="6"/>
        <v>1113</v>
      </c>
      <c r="K26" s="24">
        <f t="shared" si="7"/>
        <v>1185</v>
      </c>
      <c r="L26" s="24">
        <f t="shared" si="8"/>
        <v>1244</v>
      </c>
      <c r="M26" s="24">
        <f t="shared" si="9"/>
        <v>1308</v>
      </c>
      <c r="N26" s="24">
        <f t="shared" si="10"/>
        <v>1369</v>
      </c>
      <c r="O26" s="24">
        <f t="shared" si="11"/>
        <v>1437</v>
      </c>
      <c r="P26" s="24">
        <f t="shared" si="12"/>
        <v>1493</v>
      </c>
      <c r="Q26" s="24">
        <f t="shared" si="13"/>
        <v>1568</v>
      </c>
      <c r="R26" s="24">
        <f t="shared" si="14"/>
        <v>1643</v>
      </c>
      <c r="S26" s="24">
        <f t="shared" si="15"/>
        <v>1717</v>
      </c>
      <c r="T26" s="24">
        <f t="shared" si="16"/>
        <v>1792</v>
      </c>
      <c r="U26" s="24">
        <f t="shared" si="17"/>
        <v>1885</v>
      </c>
      <c r="V26" s="24">
        <f t="shared" si="18"/>
        <v>1979</v>
      </c>
      <c r="W26" s="24">
        <f t="shared" si="19"/>
        <v>2072</v>
      </c>
      <c r="X26" s="24">
        <f t="shared" si="20"/>
        <v>2165</v>
      </c>
      <c r="Y26" s="24">
        <f t="shared" si="21"/>
        <v>2259</v>
      </c>
      <c r="Z26" s="24">
        <f t="shared" si="22"/>
        <v>2377</v>
      </c>
      <c r="AA26" s="24">
        <f t="shared" si="23"/>
        <v>2495</v>
      </c>
      <c r="AB26" s="27">
        <f t="shared" si="24"/>
        <v>2613</v>
      </c>
      <c r="AC26" s="93">
        <f t="shared" si="25"/>
        <v>2731</v>
      </c>
      <c r="AD26" s="25">
        <f t="shared" si="26"/>
        <v>2850</v>
      </c>
    </row>
    <row r="27" spans="1:30" ht="12" customHeight="1">
      <c r="A27" s="114">
        <v>24</v>
      </c>
      <c r="B27" s="37">
        <v>0.0022</v>
      </c>
      <c r="C27" s="29">
        <v>0.1</v>
      </c>
      <c r="D27" s="23">
        <f t="shared" si="0"/>
        <v>681</v>
      </c>
      <c r="E27" s="24">
        <f t="shared" si="1"/>
        <v>769</v>
      </c>
      <c r="F27" s="24">
        <f t="shared" si="2"/>
        <v>828</v>
      </c>
      <c r="G27" s="24">
        <f t="shared" si="3"/>
        <v>971</v>
      </c>
      <c r="H27" s="24">
        <f t="shared" si="4"/>
        <v>1012</v>
      </c>
      <c r="I27" s="24">
        <f t="shared" si="5"/>
        <v>1060</v>
      </c>
      <c r="J27" s="24">
        <f t="shared" si="6"/>
        <v>1097</v>
      </c>
      <c r="K27" s="24">
        <f t="shared" si="7"/>
        <v>1168</v>
      </c>
      <c r="L27" s="24">
        <f t="shared" si="8"/>
        <v>1226</v>
      </c>
      <c r="M27" s="24">
        <f t="shared" si="9"/>
        <v>1289</v>
      </c>
      <c r="N27" s="24">
        <f t="shared" si="10"/>
        <v>1349</v>
      </c>
      <c r="O27" s="24">
        <f t="shared" si="11"/>
        <v>1416</v>
      </c>
      <c r="P27" s="24">
        <f t="shared" si="12"/>
        <v>1472</v>
      </c>
      <c r="Q27" s="24">
        <f t="shared" si="13"/>
        <v>1545</v>
      </c>
      <c r="R27" s="24">
        <f t="shared" si="14"/>
        <v>1619</v>
      </c>
      <c r="S27" s="24">
        <f t="shared" si="15"/>
        <v>1692</v>
      </c>
      <c r="T27" s="24">
        <f t="shared" si="16"/>
        <v>1766</v>
      </c>
      <c r="U27" s="24">
        <f t="shared" si="17"/>
        <v>1858</v>
      </c>
      <c r="V27" s="24">
        <f t="shared" si="18"/>
        <v>1950</v>
      </c>
      <c r="W27" s="24">
        <f t="shared" si="19"/>
        <v>2042</v>
      </c>
      <c r="X27" s="24">
        <f t="shared" si="20"/>
        <v>2134</v>
      </c>
      <c r="Y27" s="24">
        <f t="shared" si="21"/>
        <v>2226</v>
      </c>
      <c r="Z27" s="24">
        <f t="shared" si="22"/>
        <v>2342</v>
      </c>
      <c r="AA27" s="24">
        <f t="shared" si="23"/>
        <v>2459</v>
      </c>
      <c r="AB27" s="27">
        <f t="shared" si="24"/>
        <v>2575</v>
      </c>
      <c r="AC27" s="93">
        <f t="shared" si="25"/>
        <v>2692</v>
      </c>
      <c r="AD27" s="25">
        <f t="shared" si="26"/>
        <v>2808</v>
      </c>
    </row>
    <row r="28" spans="1:30" ht="12" customHeight="1">
      <c r="A28" s="114">
        <v>25</v>
      </c>
      <c r="B28" s="37">
        <v>0.006100000000000001</v>
      </c>
      <c r="C28" s="29">
        <v>0.1</v>
      </c>
      <c r="D28" s="23">
        <f t="shared" si="0"/>
        <v>707</v>
      </c>
      <c r="E28" s="24">
        <f t="shared" si="1"/>
        <v>798</v>
      </c>
      <c r="F28" s="24">
        <f t="shared" si="2"/>
        <v>859</v>
      </c>
      <c r="G28" s="24">
        <f t="shared" si="3"/>
        <v>1008</v>
      </c>
      <c r="H28" s="24">
        <f t="shared" si="4"/>
        <v>1050</v>
      </c>
      <c r="I28" s="24">
        <f t="shared" si="5"/>
        <v>1100</v>
      </c>
      <c r="J28" s="24">
        <f t="shared" si="6"/>
        <v>1138</v>
      </c>
      <c r="K28" s="24">
        <f t="shared" si="7"/>
        <v>1213</v>
      </c>
      <c r="L28" s="24">
        <f t="shared" si="8"/>
        <v>1273</v>
      </c>
      <c r="M28" s="24">
        <f t="shared" si="9"/>
        <v>1338</v>
      </c>
      <c r="N28" s="24">
        <f t="shared" si="10"/>
        <v>1401</v>
      </c>
      <c r="O28" s="24">
        <f t="shared" si="11"/>
        <v>1471</v>
      </c>
      <c r="P28" s="24">
        <f t="shared" si="12"/>
        <v>1528</v>
      </c>
      <c r="Q28" s="24">
        <f t="shared" si="13"/>
        <v>1604</v>
      </c>
      <c r="R28" s="24">
        <f t="shared" si="14"/>
        <v>1681</v>
      </c>
      <c r="S28" s="24">
        <f t="shared" si="15"/>
        <v>1757</v>
      </c>
      <c r="T28" s="24">
        <f t="shared" si="16"/>
        <v>1833</v>
      </c>
      <c r="U28" s="24">
        <f t="shared" si="17"/>
        <v>1929</v>
      </c>
      <c r="V28" s="24">
        <f t="shared" si="18"/>
        <v>2024</v>
      </c>
      <c r="W28" s="24">
        <f t="shared" si="19"/>
        <v>2120</v>
      </c>
      <c r="X28" s="24">
        <f t="shared" si="20"/>
        <v>2215</v>
      </c>
      <c r="Y28" s="24">
        <f t="shared" si="21"/>
        <v>2311</v>
      </c>
      <c r="Z28" s="24">
        <f t="shared" si="22"/>
        <v>2432</v>
      </c>
      <c r="AA28" s="24">
        <f t="shared" si="23"/>
        <v>2553</v>
      </c>
      <c r="AB28" s="27">
        <f t="shared" si="24"/>
        <v>2674</v>
      </c>
      <c r="AC28" s="93">
        <f t="shared" si="25"/>
        <v>2795</v>
      </c>
      <c r="AD28" s="25">
        <f t="shared" si="26"/>
        <v>2916</v>
      </c>
    </row>
    <row r="29" spans="1:30" ht="12" customHeight="1">
      <c r="A29" s="114">
        <v>26</v>
      </c>
      <c r="B29" s="37">
        <v>0.0039000000000000003</v>
      </c>
      <c r="C29" s="29">
        <v>0.1</v>
      </c>
      <c r="D29" s="23">
        <f t="shared" si="0"/>
        <v>692</v>
      </c>
      <c r="E29" s="24">
        <f t="shared" si="1"/>
        <v>781</v>
      </c>
      <c r="F29" s="24">
        <f t="shared" si="2"/>
        <v>842</v>
      </c>
      <c r="G29" s="24">
        <f t="shared" si="3"/>
        <v>987</v>
      </c>
      <c r="H29" s="24">
        <f t="shared" si="4"/>
        <v>1029</v>
      </c>
      <c r="I29" s="24">
        <f t="shared" si="5"/>
        <v>1077</v>
      </c>
      <c r="J29" s="24">
        <f t="shared" si="6"/>
        <v>1115</v>
      </c>
      <c r="K29" s="24">
        <f t="shared" si="7"/>
        <v>1188</v>
      </c>
      <c r="L29" s="24">
        <f t="shared" si="8"/>
        <v>1247</v>
      </c>
      <c r="M29" s="24">
        <f t="shared" si="9"/>
        <v>1310</v>
      </c>
      <c r="N29" s="24">
        <f t="shared" si="10"/>
        <v>1371</v>
      </c>
      <c r="O29" s="24">
        <f t="shared" si="11"/>
        <v>1440</v>
      </c>
      <c r="P29" s="24">
        <f t="shared" si="12"/>
        <v>1496</v>
      </c>
      <c r="Q29" s="24">
        <f t="shared" si="13"/>
        <v>1571</v>
      </c>
      <c r="R29" s="24">
        <f t="shared" si="14"/>
        <v>1646</v>
      </c>
      <c r="S29" s="24">
        <f t="shared" si="15"/>
        <v>1721</v>
      </c>
      <c r="T29" s="24">
        <f t="shared" si="16"/>
        <v>1795</v>
      </c>
      <c r="U29" s="24">
        <f t="shared" si="17"/>
        <v>1889</v>
      </c>
      <c r="V29" s="24">
        <f t="shared" si="18"/>
        <v>1982</v>
      </c>
      <c r="W29" s="24">
        <f t="shared" si="19"/>
        <v>2076</v>
      </c>
      <c r="X29" s="24">
        <f t="shared" si="20"/>
        <v>2169</v>
      </c>
      <c r="Y29" s="24">
        <f t="shared" si="21"/>
        <v>2263</v>
      </c>
      <c r="Z29" s="24">
        <f t="shared" si="22"/>
        <v>2381</v>
      </c>
      <c r="AA29" s="24">
        <f t="shared" si="23"/>
        <v>2500</v>
      </c>
      <c r="AB29" s="27">
        <f t="shared" si="24"/>
        <v>2618</v>
      </c>
      <c r="AC29" s="93">
        <f t="shared" si="25"/>
        <v>2737</v>
      </c>
      <c r="AD29" s="25">
        <f t="shared" si="26"/>
        <v>2855</v>
      </c>
    </row>
    <row r="30" spans="1:30" ht="12" customHeight="1">
      <c r="A30" s="114">
        <v>27</v>
      </c>
      <c r="B30" s="37">
        <v>0.0041</v>
      </c>
      <c r="C30" s="29">
        <v>0.1</v>
      </c>
      <c r="D30" s="23">
        <f t="shared" si="0"/>
        <v>693</v>
      </c>
      <c r="E30" s="24">
        <f t="shared" si="1"/>
        <v>783</v>
      </c>
      <c r="F30" s="24">
        <f t="shared" si="2"/>
        <v>843</v>
      </c>
      <c r="G30" s="24">
        <f t="shared" si="3"/>
        <v>989</v>
      </c>
      <c r="H30" s="24">
        <f t="shared" si="4"/>
        <v>1031</v>
      </c>
      <c r="I30" s="24">
        <f t="shared" si="5"/>
        <v>1080</v>
      </c>
      <c r="J30" s="24">
        <f t="shared" si="6"/>
        <v>1117</v>
      </c>
      <c r="K30" s="24">
        <f t="shared" si="7"/>
        <v>1190</v>
      </c>
      <c r="L30" s="24">
        <f t="shared" si="8"/>
        <v>1249</v>
      </c>
      <c r="M30" s="24">
        <f t="shared" si="9"/>
        <v>1313</v>
      </c>
      <c r="N30" s="24">
        <f t="shared" si="10"/>
        <v>1374</v>
      </c>
      <c r="O30" s="24">
        <f t="shared" si="11"/>
        <v>1443</v>
      </c>
      <c r="P30" s="24">
        <f t="shared" si="12"/>
        <v>1499</v>
      </c>
      <c r="Q30" s="24">
        <f t="shared" si="13"/>
        <v>1574</v>
      </c>
      <c r="R30" s="24">
        <f t="shared" si="14"/>
        <v>1649</v>
      </c>
      <c r="S30" s="24">
        <f t="shared" si="15"/>
        <v>1724</v>
      </c>
      <c r="T30" s="24">
        <f t="shared" si="16"/>
        <v>1799</v>
      </c>
      <c r="U30" s="24">
        <f t="shared" si="17"/>
        <v>1893</v>
      </c>
      <c r="V30" s="24">
        <f t="shared" si="18"/>
        <v>1986</v>
      </c>
      <c r="W30" s="24">
        <f t="shared" si="19"/>
        <v>2080</v>
      </c>
      <c r="X30" s="24">
        <f t="shared" si="20"/>
        <v>2174</v>
      </c>
      <c r="Y30" s="24">
        <f t="shared" si="21"/>
        <v>2267</v>
      </c>
      <c r="Z30" s="24">
        <f t="shared" si="22"/>
        <v>2386</v>
      </c>
      <c r="AA30" s="24">
        <f t="shared" si="23"/>
        <v>2505</v>
      </c>
      <c r="AB30" s="27">
        <f t="shared" si="24"/>
        <v>2623</v>
      </c>
      <c r="AC30" s="93">
        <f t="shared" si="25"/>
        <v>2742</v>
      </c>
      <c r="AD30" s="25">
        <f t="shared" si="26"/>
        <v>2861</v>
      </c>
    </row>
    <row r="31" spans="1:30" ht="12" customHeight="1">
      <c r="A31" s="114">
        <v>28</v>
      </c>
      <c r="B31" s="37">
        <v>0.0053</v>
      </c>
      <c r="C31" s="29">
        <v>0.1</v>
      </c>
      <c r="D31" s="23">
        <f t="shared" si="0"/>
        <v>701</v>
      </c>
      <c r="E31" s="24">
        <f t="shared" si="1"/>
        <v>792</v>
      </c>
      <c r="F31" s="24">
        <f t="shared" si="2"/>
        <v>853</v>
      </c>
      <c r="G31" s="24">
        <f t="shared" si="3"/>
        <v>1000</v>
      </c>
      <c r="H31" s="24">
        <f t="shared" si="4"/>
        <v>1042</v>
      </c>
      <c r="I31" s="24">
        <f t="shared" si="5"/>
        <v>1092</v>
      </c>
      <c r="J31" s="24">
        <f t="shared" si="6"/>
        <v>1130</v>
      </c>
      <c r="K31" s="24">
        <f t="shared" si="7"/>
        <v>1204</v>
      </c>
      <c r="L31" s="24">
        <f t="shared" si="8"/>
        <v>1264</v>
      </c>
      <c r="M31" s="24">
        <f t="shared" si="9"/>
        <v>1328</v>
      </c>
      <c r="N31" s="24">
        <f t="shared" si="10"/>
        <v>1390</v>
      </c>
      <c r="O31" s="24">
        <f t="shared" si="11"/>
        <v>1459</v>
      </c>
      <c r="P31" s="24">
        <f t="shared" si="12"/>
        <v>1516</v>
      </c>
      <c r="Q31" s="24">
        <f t="shared" si="13"/>
        <v>1592</v>
      </c>
      <c r="R31" s="24">
        <f t="shared" si="14"/>
        <v>1668</v>
      </c>
      <c r="S31" s="24">
        <f t="shared" si="15"/>
        <v>1744</v>
      </c>
      <c r="T31" s="24">
        <f t="shared" si="16"/>
        <v>1820</v>
      </c>
      <c r="U31" s="24">
        <f t="shared" si="17"/>
        <v>1914</v>
      </c>
      <c r="V31" s="24">
        <f t="shared" si="18"/>
        <v>2009</v>
      </c>
      <c r="W31" s="24">
        <f t="shared" si="19"/>
        <v>2104</v>
      </c>
      <c r="X31" s="24">
        <f t="shared" si="20"/>
        <v>2199</v>
      </c>
      <c r="Y31" s="24">
        <f t="shared" si="21"/>
        <v>2293</v>
      </c>
      <c r="Z31" s="24">
        <f t="shared" si="22"/>
        <v>2413</v>
      </c>
      <c r="AA31" s="24">
        <f t="shared" si="23"/>
        <v>2534</v>
      </c>
      <c r="AB31" s="27">
        <f t="shared" si="24"/>
        <v>2654</v>
      </c>
      <c r="AC31" s="93">
        <f t="shared" si="25"/>
        <v>2774</v>
      </c>
      <c r="AD31" s="25">
        <f t="shared" si="26"/>
        <v>2894</v>
      </c>
    </row>
    <row r="32" spans="1:30" ht="12" customHeight="1">
      <c r="A32" s="114">
        <v>29</v>
      </c>
      <c r="B32" s="37">
        <v>0.0048</v>
      </c>
      <c r="C32" s="29">
        <v>0.1</v>
      </c>
      <c r="D32" s="23">
        <f t="shared" si="0"/>
        <v>698</v>
      </c>
      <c r="E32" s="24">
        <f t="shared" si="1"/>
        <v>788</v>
      </c>
      <c r="F32" s="24">
        <f t="shared" si="2"/>
        <v>849</v>
      </c>
      <c r="G32" s="24">
        <f t="shared" si="3"/>
        <v>996</v>
      </c>
      <c r="H32" s="24">
        <f t="shared" si="4"/>
        <v>1038</v>
      </c>
      <c r="I32" s="24">
        <f t="shared" si="5"/>
        <v>1087</v>
      </c>
      <c r="J32" s="24">
        <f t="shared" si="6"/>
        <v>1124</v>
      </c>
      <c r="K32" s="24">
        <f t="shared" si="7"/>
        <v>1198</v>
      </c>
      <c r="L32" s="24">
        <f t="shared" si="8"/>
        <v>1258</v>
      </c>
      <c r="M32" s="24">
        <f t="shared" si="9"/>
        <v>1322</v>
      </c>
      <c r="N32" s="24">
        <f t="shared" si="10"/>
        <v>1383</v>
      </c>
      <c r="O32" s="24">
        <f t="shared" si="11"/>
        <v>1453</v>
      </c>
      <c r="P32" s="24">
        <f t="shared" si="12"/>
        <v>1509</v>
      </c>
      <c r="Q32" s="24">
        <f t="shared" si="13"/>
        <v>1585</v>
      </c>
      <c r="R32" s="24">
        <f t="shared" si="14"/>
        <v>1660</v>
      </c>
      <c r="S32" s="24">
        <f t="shared" si="15"/>
        <v>1735</v>
      </c>
      <c r="T32" s="24">
        <f t="shared" si="16"/>
        <v>1811</v>
      </c>
      <c r="U32" s="24">
        <f t="shared" si="17"/>
        <v>1905</v>
      </c>
      <c r="V32" s="24">
        <f t="shared" si="18"/>
        <v>2000</v>
      </c>
      <c r="W32" s="24">
        <f t="shared" si="19"/>
        <v>2094</v>
      </c>
      <c r="X32" s="24">
        <f t="shared" si="20"/>
        <v>2188</v>
      </c>
      <c r="Y32" s="24">
        <f t="shared" si="21"/>
        <v>2283</v>
      </c>
      <c r="Z32" s="24">
        <f t="shared" si="22"/>
        <v>2402</v>
      </c>
      <c r="AA32" s="24">
        <f t="shared" si="23"/>
        <v>2521</v>
      </c>
      <c r="AB32" s="27">
        <f t="shared" si="24"/>
        <v>2641</v>
      </c>
      <c r="AC32" s="93">
        <f t="shared" si="25"/>
        <v>2760</v>
      </c>
      <c r="AD32" s="25">
        <f t="shared" si="26"/>
        <v>2880</v>
      </c>
    </row>
    <row r="33" spans="1:30" ht="12" customHeight="1">
      <c r="A33" s="114">
        <v>30</v>
      </c>
      <c r="B33" s="37">
        <v>0.0016</v>
      </c>
      <c r="C33" s="29">
        <v>0.1</v>
      </c>
      <c r="D33" s="23">
        <f t="shared" si="0"/>
        <v>677</v>
      </c>
      <c r="E33" s="24">
        <f t="shared" si="1"/>
        <v>764</v>
      </c>
      <c r="F33" s="24">
        <f t="shared" si="2"/>
        <v>823</v>
      </c>
      <c r="G33" s="24">
        <f t="shared" si="3"/>
        <v>965</v>
      </c>
      <c r="H33" s="24">
        <f t="shared" si="4"/>
        <v>1006</v>
      </c>
      <c r="I33" s="24">
        <f t="shared" si="5"/>
        <v>1054</v>
      </c>
      <c r="J33" s="24">
        <f t="shared" si="6"/>
        <v>1090</v>
      </c>
      <c r="K33" s="24">
        <f t="shared" si="7"/>
        <v>1161</v>
      </c>
      <c r="L33" s="24">
        <f t="shared" si="8"/>
        <v>1219</v>
      </c>
      <c r="M33" s="24">
        <f t="shared" si="9"/>
        <v>1281</v>
      </c>
      <c r="N33" s="24">
        <f t="shared" si="10"/>
        <v>1341</v>
      </c>
      <c r="O33" s="24">
        <f t="shared" si="11"/>
        <v>1408</v>
      </c>
      <c r="P33" s="24">
        <f t="shared" si="12"/>
        <v>1463</v>
      </c>
      <c r="Q33" s="24">
        <f t="shared" si="13"/>
        <v>1536</v>
      </c>
      <c r="R33" s="24">
        <f t="shared" si="14"/>
        <v>1609</v>
      </c>
      <c r="S33" s="24">
        <f t="shared" si="15"/>
        <v>1682</v>
      </c>
      <c r="T33" s="24">
        <f t="shared" si="16"/>
        <v>1756</v>
      </c>
      <c r="U33" s="24">
        <f t="shared" si="17"/>
        <v>1847</v>
      </c>
      <c r="V33" s="24">
        <f t="shared" si="18"/>
        <v>1939</v>
      </c>
      <c r="W33" s="24">
        <f t="shared" si="19"/>
        <v>2030</v>
      </c>
      <c r="X33" s="24">
        <f t="shared" si="20"/>
        <v>2121</v>
      </c>
      <c r="Y33" s="24">
        <f t="shared" si="21"/>
        <v>2213</v>
      </c>
      <c r="Z33" s="24">
        <f t="shared" si="22"/>
        <v>2329</v>
      </c>
      <c r="AA33" s="24">
        <f t="shared" si="23"/>
        <v>2444</v>
      </c>
      <c r="AB33" s="27">
        <f t="shared" si="24"/>
        <v>2560</v>
      </c>
      <c r="AC33" s="93">
        <f t="shared" si="25"/>
        <v>2676</v>
      </c>
      <c r="AD33" s="25">
        <f t="shared" si="26"/>
        <v>2792</v>
      </c>
    </row>
    <row r="34" spans="1:30" ht="12" customHeight="1">
      <c r="A34" s="114">
        <v>31</v>
      </c>
      <c r="B34" s="37">
        <v>0.0018</v>
      </c>
      <c r="C34" s="29">
        <v>0.1</v>
      </c>
      <c r="D34" s="23">
        <f t="shared" si="0"/>
        <v>678</v>
      </c>
      <c r="E34" s="24">
        <f t="shared" si="1"/>
        <v>766</v>
      </c>
      <c r="F34" s="24">
        <f t="shared" si="2"/>
        <v>825</v>
      </c>
      <c r="G34" s="24">
        <f t="shared" si="3"/>
        <v>967</v>
      </c>
      <c r="H34" s="24">
        <f t="shared" si="4"/>
        <v>1008</v>
      </c>
      <c r="I34" s="24">
        <f t="shared" si="5"/>
        <v>1056</v>
      </c>
      <c r="J34" s="24">
        <f t="shared" si="6"/>
        <v>1092</v>
      </c>
      <c r="K34" s="24">
        <f t="shared" si="7"/>
        <v>1164</v>
      </c>
      <c r="L34" s="24">
        <f t="shared" si="8"/>
        <v>1222</v>
      </c>
      <c r="M34" s="24">
        <f t="shared" si="9"/>
        <v>1284</v>
      </c>
      <c r="N34" s="24">
        <f t="shared" si="10"/>
        <v>1344</v>
      </c>
      <c r="O34" s="24">
        <f t="shared" si="11"/>
        <v>1411</v>
      </c>
      <c r="P34" s="24">
        <f t="shared" si="12"/>
        <v>1466</v>
      </c>
      <c r="Q34" s="24">
        <f t="shared" si="13"/>
        <v>1539</v>
      </c>
      <c r="R34" s="24">
        <f t="shared" si="14"/>
        <v>1613</v>
      </c>
      <c r="S34" s="24">
        <f t="shared" si="15"/>
        <v>1686</v>
      </c>
      <c r="T34" s="24">
        <f t="shared" si="16"/>
        <v>1759</v>
      </c>
      <c r="U34" s="24">
        <f t="shared" si="17"/>
        <v>1851</v>
      </c>
      <c r="V34" s="24">
        <f t="shared" si="18"/>
        <v>1942</v>
      </c>
      <c r="W34" s="24">
        <f t="shared" si="19"/>
        <v>2034</v>
      </c>
      <c r="X34" s="24">
        <f t="shared" si="20"/>
        <v>2126</v>
      </c>
      <c r="Y34" s="24">
        <f t="shared" si="21"/>
        <v>2217</v>
      </c>
      <c r="Z34" s="24">
        <f t="shared" si="22"/>
        <v>2333</v>
      </c>
      <c r="AA34" s="24">
        <f t="shared" si="23"/>
        <v>2449</v>
      </c>
      <c r="AB34" s="27">
        <f t="shared" si="24"/>
        <v>2565</v>
      </c>
      <c r="AC34" s="93">
        <f t="shared" si="25"/>
        <v>2681</v>
      </c>
      <c r="AD34" s="25">
        <f t="shared" si="26"/>
        <v>2797</v>
      </c>
    </row>
    <row r="35" spans="1:30" ht="12" customHeight="1">
      <c r="A35" s="114">
        <v>32</v>
      </c>
      <c r="B35" s="37">
        <v>0.0041</v>
      </c>
      <c r="C35" s="29">
        <v>0.1</v>
      </c>
      <c r="D35" s="23">
        <f t="shared" si="0"/>
        <v>693</v>
      </c>
      <c r="E35" s="24">
        <f t="shared" si="1"/>
        <v>783</v>
      </c>
      <c r="F35" s="24">
        <f t="shared" si="2"/>
        <v>843</v>
      </c>
      <c r="G35" s="24">
        <f t="shared" si="3"/>
        <v>989</v>
      </c>
      <c r="H35" s="24">
        <f t="shared" si="4"/>
        <v>1031</v>
      </c>
      <c r="I35" s="24">
        <f t="shared" si="5"/>
        <v>1080</v>
      </c>
      <c r="J35" s="24">
        <f t="shared" si="6"/>
        <v>1117</v>
      </c>
      <c r="K35" s="24">
        <f t="shared" si="7"/>
        <v>1190</v>
      </c>
      <c r="L35" s="24">
        <f t="shared" si="8"/>
        <v>1249</v>
      </c>
      <c r="M35" s="24">
        <f t="shared" si="9"/>
        <v>1313</v>
      </c>
      <c r="N35" s="24">
        <f t="shared" si="10"/>
        <v>1374</v>
      </c>
      <c r="O35" s="24">
        <f t="shared" si="11"/>
        <v>1443</v>
      </c>
      <c r="P35" s="24">
        <f t="shared" si="12"/>
        <v>1499</v>
      </c>
      <c r="Q35" s="24">
        <f t="shared" si="13"/>
        <v>1574</v>
      </c>
      <c r="R35" s="24">
        <f t="shared" si="14"/>
        <v>1649</v>
      </c>
      <c r="S35" s="24">
        <f t="shared" si="15"/>
        <v>1724</v>
      </c>
      <c r="T35" s="24">
        <f t="shared" si="16"/>
        <v>1799</v>
      </c>
      <c r="U35" s="24">
        <f t="shared" si="17"/>
        <v>1893</v>
      </c>
      <c r="V35" s="24">
        <f t="shared" si="18"/>
        <v>1986</v>
      </c>
      <c r="W35" s="24">
        <f t="shared" si="19"/>
        <v>2080</v>
      </c>
      <c r="X35" s="24">
        <f t="shared" si="20"/>
        <v>2174</v>
      </c>
      <c r="Y35" s="24">
        <f t="shared" si="21"/>
        <v>2267</v>
      </c>
      <c r="Z35" s="24">
        <f t="shared" si="22"/>
        <v>2386</v>
      </c>
      <c r="AA35" s="24">
        <f t="shared" si="23"/>
        <v>2505</v>
      </c>
      <c r="AB35" s="27">
        <f t="shared" si="24"/>
        <v>2623</v>
      </c>
      <c r="AC35" s="93">
        <f t="shared" si="25"/>
        <v>2742</v>
      </c>
      <c r="AD35" s="25">
        <f t="shared" si="26"/>
        <v>2861</v>
      </c>
    </row>
    <row r="36" spans="1:30" ht="12" customHeight="1">
      <c r="A36" s="114">
        <v>33</v>
      </c>
      <c r="B36" s="37">
        <v>0.0092</v>
      </c>
      <c r="C36" s="29">
        <v>0.1</v>
      </c>
      <c r="D36" s="23">
        <f t="shared" si="0"/>
        <v>727</v>
      </c>
      <c r="E36" s="24">
        <f t="shared" si="1"/>
        <v>821</v>
      </c>
      <c r="F36" s="24">
        <f t="shared" si="2"/>
        <v>885</v>
      </c>
      <c r="G36" s="24">
        <f t="shared" si="3"/>
        <v>1037</v>
      </c>
      <c r="H36" s="24">
        <f t="shared" si="4"/>
        <v>1081</v>
      </c>
      <c r="I36" s="24">
        <f t="shared" si="5"/>
        <v>1132</v>
      </c>
      <c r="J36" s="24">
        <f t="shared" si="6"/>
        <v>1172</v>
      </c>
      <c r="K36" s="24">
        <f t="shared" si="7"/>
        <v>1248</v>
      </c>
      <c r="L36" s="24">
        <f t="shared" si="8"/>
        <v>1310</v>
      </c>
      <c r="M36" s="24">
        <f t="shared" si="9"/>
        <v>1377</v>
      </c>
      <c r="N36" s="24">
        <f t="shared" si="10"/>
        <v>1441</v>
      </c>
      <c r="O36" s="24">
        <f t="shared" si="11"/>
        <v>1514</v>
      </c>
      <c r="P36" s="24">
        <f t="shared" si="12"/>
        <v>1572</v>
      </c>
      <c r="Q36" s="24">
        <f t="shared" si="13"/>
        <v>1651</v>
      </c>
      <c r="R36" s="24">
        <f t="shared" si="14"/>
        <v>1730</v>
      </c>
      <c r="S36" s="24">
        <f t="shared" si="15"/>
        <v>1808</v>
      </c>
      <c r="T36" s="24">
        <f t="shared" si="16"/>
        <v>1887</v>
      </c>
      <c r="U36" s="24">
        <f t="shared" si="17"/>
        <v>1985</v>
      </c>
      <c r="V36" s="24">
        <f t="shared" si="18"/>
        <v>2084</v>
      </c>
      <c r="W36" s="24">
        <f t="shared" si="19"/>
        <v>2182</v>
      </c>
      <c r="X36" s="24">
        <f t="shared" si="20"/>
        <v>2280</v>
      </c>
      <c r="Y36" s="24">
        <f t="shared" si="21"/>
        <v>2378</v>
      </c>
      <c r="Z36" s="24">
        <f t="shared" si="22"/>
        <v>2503</v>
      </c>
      <c r="AA36" s="24">
        <f t="shared" si="23"/>
        <v>2627</v>
      </c>
      <c r="AB36" s="27">
        <f t="shared" si="24"/>
        <v>2752</v>
      </c>
      <c r="AC36" s="93">
        <f t="shared" si="25"/>
        <v>2876</v>
      </c>
      <c r="AD36" s="25">
        <f t="shared" si="26"/>
        <v>3001</v>
      </c>
    </row>
    <row r="37" spans="1:30" ht="12" customHeight="1">
      <c r="A37" s="114">
        <v>34</v>
      </c>
      <c r="B37" s="37">
        <v>0.0021000000000000003</v>
      </c>
      <c r="C37" s="29">
        <v>0.1</v>
      </c>
      <c r="D37" s="23">
        <f t="shared" si="0"/>
        <v>680</v>
      </c>
      <c r="E37" s="24">
        <f t="shared" si="1"/>
        <v>768</v>
      </c>
      <c r="F37" s="24">
        <f t="shared" si="2"/>
        <v>827</v>
      </c>
      <c r="G37" s="24">
        <f t="shared" si="3"/>
        <v>970</v>
      </c>
      <c r="H37" s="24">
        <f t="shared" si="4"/>
        <v>1011</v>
      </c>
      <c r="I37" s="24">
        <f t="shared" si="5"/>
        <v>1059</v>
      </c>
      <c r="J37" s="24">
        <f t="shared" si="6"/>
        <v>1096</v>
      </c>
      <c r="K37" s="24">
        <f t="shared" si="7"/>
        <v>1167</v>
      </c>
      <c r="L37" s="24">
        <f t="shared" si="8"/>
        <v>1225</v>
      </c>
      <c r="M37" s="24">
        <f t="shared" si="9"/>
        <v>1287</v>
      </c>
      <c r="N37" s="24">
        <f t="shared" si="10"/>
        <v>1348</v>
      </c>
      <c r="O37" s="24">
        <f t="shared" si="11"/>
        <v>1415</v>
      </c>
      <c r="P37" s="24">
        <f t="shared" si="12"/>
        <v>1470</v>
      </c>
      <c r="Q37" s="24">
        <f t="shared" si="13"/>
        <v>1544</v>
      </c>
      <c r="R37" s="24">
        <f t="shared" si="14"/>
        <v>1617</v>
      </c>
      <c r="S37" s="24">
        <f t="shared" si="15"/>
        <v>1691</v>
      </c>
      <c r="T37" s="24">
        <f t="shared" si="16"/>
        <v>1764</v>
      </c>
      <c r="U37" s="24">
        <f t="shared" si="17"/>
        <v>1856</v>
      </c>
      <c r="V37" s="24">
        <f t="shared" si="18"/>
        <v>1948</v>
      </c>
      <c r="W37" s="24">
        <f t="shared" si="19"/>
        <v>2040</v>
      </c>
      <c r="X37" s="24">
        <f t="shared" si="20"/>
        <v>2132</v>
      </c>
      <c r="Y37" s="24">
        <f t="shared" si="21"/>
        <v>2224</v>
      </c>
      <c r="Z37" s="24">
        <f t="shared" si="22"/>
        <v>2340</v>
      </c>
      <c r="AA37" s="24">
        <f t="shared" si="23"/>
        <v>2457</v>
      </c>
      <c r="AB37" s="27">
        <f t="shared" si="24"/>
        <v>2573</v>
      </c>
      <c r="AC37" s="93">
        <f t="shared" si="25"/>
        <v>2689</v>
      </c>
      <c r="AD37" s="25">
        <f t="shared" si="26"/>
        <v>2806</v>
      </c>
    </row>
    <row r="38" spans="1:30" ht="12" customHeight="1">
      <c r="A38" s="114">
        <v>35</v>
      </c>
      <c r="B38" s="37">
        <v>0.0016</v>
      </c>
      <c r="C38" s="29">
        <v>0.1</v>
      </c>
      <c r="D38" s="23">
        <f t="shared" si="0"/>
        <v>677</v>
      </c>
      <c r="E38" s="24">
        <f t="shared" si="1"/>
        <v>764</v>
      </c>
      <c r="F38" s="24">
        <f t="shared" si="2"/>
        <v>823</v>
      </c>
      <c r="G38" s="24">
        <f t="shared" si="3"/>
        <v>965</v>
      </c>
      <c r="H38" s="24">
        <f t="shared" si="4"/>
        <v>1006</v>
      </c>
      <c r="I38" s="24">
        <f t="shared" si="5"/>
        <v>1054</v>
      </c>
      <c r="J38" s="24">
        <f t="shared" si="6"/>
        <v>1090</v>
      </c>
      <c r="K38" s="24">
        <f t="shared" si="7"/>
        <v>1161</v>
      </c>
      <c r="L38" s="24">
        <f t="shared" si="8"/>
        <v>1219</v>
      </c>
      <c r="M38" s="24">
        <f t="shared" si="9"/>
        <v>1281</v>
      </c>
      <c r="N38" s="24">
        <f t="shared" si="10"/>
        <v>1341</v>
      </c>
      <c r="O38" s="24">
        <f t="shared" si="11"/>
        <v>1408</v>
      </c>
      <c r="P38" s="24">
        <f t="shared" si="12"/>
        <v>1463</v>
      </c>
      <c r="Q38" s="24">
        <f t="shared" si="13"/>
        <v>1536</v>
      </c>
      <c r="R38" s="24">
        <f t="shared" si="14"/>
        <v>1609</v>
      </c>
      <c r="S38" s="24">
        <f t="shared" si="15"/>
        <v>1682</v>
      </c>
      <c r="T38" s="24">
        <f t="shared" si="16"/>
        <v>1756</v>
      </c>
      <c r="U38" s="24">
        <f t="shared" si="17"/>
        <v>1847</v>
      </c>
      <c r="V38" s="24">
        <f t="shared" si="18"/>
        <v>1939</v>
      </c>
      <c r="W38" s="24">
        <f t="shared" si="19"/>
        <v>2030</v>
      </c>
      <c r="X38" s="24">
        <f t="shared" si="20"/>
        <v>2121</v>
      </c>
      <c r="Y38" s="24">
        <f t="shared" si="21"/>
        <v>2213</v>
      </c>
      <c r="Z38" s="24">
        <f t="shared" si="22"/>
        <v>2329</v>
      </c>
      <c r="AA38" s="24">
        <f t="shared" si="23"/>
        <v>2444</v>
      </c>
      <c r="AB38" s="27">
        <f t="shared" si="24"/>
        <v>2560</v>
      </c>
      <c r="AC38" s="93">
        <f t="shared" si="25"/>
        <v>2676</v>
      </c>
      <c r="AD38" s="25">
        <f t="shared" si="26"/>
        <v>2792</v>
      </c>
    </row>
    <row r="39" spans="1:30" ht="12" customHeight="1">
      <c r="A39" s="114">
        <v>36</v>
      </c>
      <c r="B39" s="37">
        <v>0.0022</v>
      </c>
      <c r="C39" s="29">
        <v>0.1</v>
      </c>
      <c r="D39" s="23">
        <f t="shared" si="0"/>
        <v>681</v>
      </c>
      <c r="E39" s="24">
        <f t="shared" si="1"/>
        <v>769</v>
      </c>
      <c r="F39" s="24">
        <f t="shared" si="2"/>
        <v>828</v>
      </c>
      <c r="G39" s="24">
        <f t="shared" si="3"/>
        <v>971</v>
      </c>
      <c r="H39" s="24">
        <f t="shared" si="4"/>
        <v>1012</v>
      </c>
      <c r="I39" s="24">
        <f t="shared" si="5"/>
        <v>1060</v>
      </c>
      <c r="J39" s="24">
        <f t="shared" si="6"/>
        <v>1097</v>
      </c>
      <c r="K39" s="24">
        <f t="shared" si="7"/>
        <v>1168</v>
      </c>
      <c r="L39" s="24">
        <f t="shared" si="8"/>
        <v>1226</v>
      </c>
      <c r="M39" s="24">
        <f t="shared" si="9"/>
        <v>1289</v>
      </c>
      <c r="N39" s="24">
        <f t="shared" si="10"/>
        <v>1349</v>
      </c>
      <c r="O39" s="24">
        <f t="shared" si="11"/>
        <v>1416</v>
      </c>
      <c r="P39" s="24">
        <f t="shared" si="12"/>
        <v>1472</v>
      </c>
      <c r="Q39" s="24">
        <f t="shared" si="13"/>
        <v>1545</v>
      </c>
      <c r="R39" s="24">
        <f t="shared" si="14"/>
        <v>1619</v>
      </c>
      <c r="S39" s="24">
        <f t="shared" si="15"/>
        <v>1692</v>
      </c>
      <c r="T39" s="24">
        <f t="shared" si="16"/>
        <v>1766</v>
      </c>
      <c r="U39" s="24">
        <f t="shared" si="17"/>
        <v>1858</v>
      </c>
      <c r="V39" s="24">
        <f t="shared" si="18"/>
        <v>1950</v>
      </c>
      <c r="W39" s="24">
        <f t="shared" si="19"/>
        <v>2042</v>
      </c>
      <c r="X39" s="24">
        <f t="shared" si="20"/>
        <v>2134</v>
      </c>
      <c r="Y39" s="24">
        <f t="shared" si="21"/>
        <v>2226</v>
      </c>
      <c r="Z39" s="24">
        <f t="shared" si="22"/>
        <v>2342</v>
      </c>
      <c r="AA39" s="24">
        <f t="shared" si="23"/>
        <v>2459</v>
      </c>
      <c r="AB39" s="27">
        <f t="shared" si="24"/>
        <v>2575</v>
      </c>
      <c r="AC39" s="93">
        <f t="shared" si="25"/>
        <v>2692</v>
      </c>
      <c r="AD39" s="25">
        <f t="shared" si="26"/>
        <v>2808</v>
      </c>
    </row>
    <row r="40" spans="1:30" ht="12" customHeight="1">
      <c r="A40" s="114">
        <v>37</v>
      </c>
      <c r="B40" s="37">
        <v>0.0017000000000000001</v>
      </c>
      <c r="C40" s="29">
        <v>0.1</v>
      </c>
      <c r="D40" s="23">
        <f t="shared" si="0"/>
        <v>677</v>
      </c>
      <c r="E40" s="24">
        <f t="shared" si="1"/>
        <v>765</v>
      </c>
      <c r="F40" s="24">
        <f t="shared" si="2"/>
        <v>824</v>
      </c>
      <c r="G40" s="24">
        <f t="shared" si="3"/>
        <v>966</v>
      </c>
      <c r="H40" s="24">
        <f t="shared" si="4"/>
        <v>1007</v>
      </c>
      <c r="I40" s="24">
        <f t="shared" si="5"/>
        <v>1055</v>
      </c>
      <c r="J40" s="24">
        <f t="shared" si="6"/>
        <v>1091</v>
      </c>
      <c r="K40" s="24">
        <f t="shared" si="7"/>
        <v>1162</v>
      </c>
      <c r="L40" s="24">
        <f t="shared" si="8"/>
        <v>1220</v>
      </c>
      <c r="M40" s="24">
        <f t="shared" si="9"/>
        <v>1282</v>
      </c>
      <c r="N40" s="24">
        <f t="shared" si="10"/>
        <v>1342</v>
      </c>
      <c r="O40" s="24">
        <f t="shared" si="11"/>
        <v>1410</v>
      </c>
      <c r="P40" s="24">
        <f t="shared" si="12"/>
        <v>1464</v>
      </c>
      <c r="Q40" s="24">
        <f t="shared" si="13"/>
        <v>1538</v>
      </c>
      <c r="R40" s="24">
        <f t="shared" si="14"/>
        <v>1611</v>
      </c>
      <c r="S40" s="24">
        <f t="shared" si="15"/>
        <v>1684</v>
      </c>
      <c r="T40" s="24">
        <f t="shared" si="16"/>
        <v>1757</v>
      </c>
      <c r="U40" s="24">
        <f t="shared" si="17"/>
        <v>1849</v>
      </c>
      <c r="V40" s="24">
        <f t="shared" si="18"/>
        <v>1940</v>
      </c>
      <c r="W40" s="24">
        <f t="shared" si="19"/>
        <v>2032</v>
      </c>
      <c r="X40" s="24">
        <f t="shared" si="20"/>
        <v>2123</v>
      </c>
      <c r="Y40" s="24">
        <f t="shared" si="21"/>
        <v>2215</v>
      </c>
      <c r="Z40" s="24">
        <f t="shared" si="22"/>
        <v>2331</v>
      </c>
      <c r="AA40" s="24">
        <f t="shared" si="23"/>
        <v>2447</v>
      </c>
      <c r="AB40" s="27">
        <f t="shared" si="24"/>
        <v>2563</v>
      </c>
      <c r="AC40" s="93">
        <f t="shared" si="25"/>
        <v>2679</v>
      </c>
      <c r="AD40" s="25">
        <f t="shared" si="26"/>
        <v>2795</v>
      </c>
    </row>
    <row r="41" spans="1:30" ht="12" customHeight="1">
      <c r="A41" s="114">
        <v>38</v>
      </c>
      <c r="B41" s="37">
        <v>0.0017000000000000001</v>
      </c>
      <c r="C41" s="29">
        <v>0.1</v>
      </c>
      <c r="D41" s="23">
        <f t="shared" si="0"/>
        <v>677</v>
      </c>
      <c r="E41" s="24">
        <f t="shared" si="1"/>
        <v>765</v>
      </c>
      <c r="F41" s="24">
        <f t="shared" si="2"/>
        <v>824</v>
      </c>
      <c r="G41" s="24">
        <f t="shared" si="3"/>
        <v>966</v>
      </c>
      <c r="H41" s="24">
        <f t="shared" si="4"/>
        <v>1007</v>
      </c>
      <c r="I41" s="24">
        <f t="shared" si="5"/>
        <v>1055</v>
      </c>
      <c r="J41" s="24">
        <f t="shared" si="6"/>
        <v>1091</v>
      </c>
      <c r="K41" s="24">
        <f t="shared" si="7"/>
        <v>1162</v>
      </c>
      <c r="L41" s="24">
        <f t="shared" si="8"/>
        <v>1220</v>
      </c>
      <c r="M41" s="24">
        <f t="shared" si="9"/>
        <v>1282</v>
      </c>
      <c r="N41" s="24">
        <f t="shared" si="10"/>
        <v>1342</v>
      </c>
      <c r="O41" s="24">
        <f t="shared" si="11"/>
        <v>1410</v>
      </c>
      <c r="P41" s="24">
        <f t="shared" si="12"/>
        <v>1464</v>
      </c>
      <c r="Q41" s="24">
        <f t="shared" si="13"/>
        <v>1538</v>
      </c>
      <c r="R41" s="24">
        <f t="shared" si="14"/>
        <v>1611</v>
      </c>
      <c r="S41" s="24">
        <f t="shared" si="15"/>
        <v>1684</v>
      </c>
      <c r="T41" s="24">
        <f t="shared" si="16"/>
        <v>1757</v>
      </c>
      <c r="U41" s="24">
        <f t="shared" si="17"/>
        <v>1849</v>
      </c>
      <c r="V41" s="24">
        <f t="shared" si="18"/>
        <v>1940</v>
      </c>
      <c r="W41" s="24">
        <f t="shared" si="19"/>
        <v>2032</v>
      </c>
      <c r="X41" s="24">
        <f t="shared" si="20"/>
        <v>2123</v>
      </c>
      <c r="Y41" s="24">
        <f t="shared" si="21"/>
        <v>2215</v>
      </c>
      <c r="Z41" s="24">
        <f t="shared" si="22"/>
        <v>2331</v>
      </c>
      <c r="AA41" s="24">
        <f t="shared" si="23"/>
        <v>2447</v>
      </c>
      <c r="AB41" s="27">
        <f t="shared" si="24"/>
        <v>2563</v>
      </c>
      <c r="AC41" s="93">
        <f t="shared" si="25"/>
        <v>2679</v>
      </c>
      <c r="AD41" s="25">
        <f t="shared" si="26"/>
        <v>2795</v>
      </c>
    </row>
    <row r="42" spans="1:30" ht="12" customHeight="1">
      <c r="A42" s="114">
        <v>39</v>
      </c>
      <c r="B42" s="37">
        <v>0.0017000000000000001</v>
      </c>
      <c r="C42" s="29">
        <v>0.1</v>
      </c>
      <c r="D42" s="23">
        <f t="shared" si="0"/>
        <v>677</v>
      </c>
      <c r="E42" s="24">
        <f t="shared" si="1"/>
        <v>765</v>
      </c>
      <c r="F42" s="24">
        <f t="shared" si="2"/>
        <v>824</v>
      </c>
      <c r="G42" s="24">
        <f t="shared" si="3"/>
        <v>966</v>
      </c>
      <c r="H42" s="24">
        <f t="shared" si="4"/>
        <v>1007</v>
      </c>
      <c r="I42" s="24">
        <f t="shared" si="5"/>
        <v>1055</v>
      </c>
      <c r="J42" s="24">
        <f t="shared" si="6"/>
        <v>1091</v>
      </c>
      <c r="K42" s="24">
        <f t="shared" si="7"/>
        <v>1162</v>
      </c>
      <c r="L42" s="24">
        <f t="shared" si="8"/>
        <v>1220</v>
      </c>
      <c r="M42" s="24">
        <f t="shared" si="9"/>
        <v>1282</v>
      </c>
      <c r="N42" s="24">
        <f t="shared" si="10"/>
        <v>1342</v>
      </c>
      <c r="O42" s="24">
        <f t="shared" si="11"/>
        <v>1410</v>
      </c>
      <c r="P42" s="24">
        <f t="shared" si="12"/>
        <v>1464</v>
      </c>
      <c r="Q42" s="24">
        <f t="shared" si="13"/>
        <v>1538</v>
      </c>
      <c r="R42" s="24">
        <f t="shared" si="14"/>
        <v>1611</v>
      </c>
      <c r="S42" s="24">
        <f t="shared" si="15"/>
        <v>1684</v>
      </c>
      <c r="T42" s="24">
        <f t="shared" si="16"/>
        <v>1757</v>
      </c>
      <c r="U42" s="24">
        <f t="shared" si="17"/>
        <v>1849</v>
      </c>
      <c r="V42" s="24">
        <f t="shared" si="18"/>
        <v>1940</v>
      </c>
      <c r="W42" s="24">
        <f t="shared" si="19"/>
        <v>2032</v>
      </c>
      <c r="X42" s="24">
        <f t="shared" si="20"/>
        <v>2123</v>
      </c>
      <c r="Y42" s="24">
        <f t="shared" si="21"/>
        <v>2215</v>
      </c>
      <c r="Z42" s="24">
        <f t="shared" si="22"/>
        <v>2331</v>
      </c>
      <c r="AA42" s="24">
        <f t="shared" si="23"/>
        <v>2447</v>
      </c>
      <c r="AB42" s="27">
        <f t="shared" si="24"/>
        <v>2563</v>
      </c>
      <c r="AC42" s="93">
        <f t="shared" si="25"/>
        <v>2679</v>
      </c>
      <c r="AD42" s="25">
        <f t="shared" si="26"/>
        <v>2795</v>
      </c>
    </row>
    <row r="43" spans="1:30" ht="12" customHeight="1">
      <c r="A43" s="114">
        <v>40</v>
      </c>
      <c r="B43" s="37">
        <v>0.0012000000000000001</v>
      </c>
      <c r="C43" s="29">
        <v>0.1</v>
      </c>
      <c r="D43" s="23">
        <f t="shared" si="0"/>
        <v>674</v>
      </c>
      <c r="E43" s="24">
        <f t="shared" si="1"/>
        <v>761</v>
      </c>
      <c r="F43" s="24">
        <f t="shared" si="2"/>
        <v>820</v>
      </c>
      <c r="G43" s="24">
        <f t="shared" si="3"/>
        <v>961</v>
      </c>
      <c r="H43" s="24">
        <f t="shared" si="4"/>
        <v>1002</v>
      </c>
      <c r="I43" s="24">
        <f t="shared" si="5"/>
        <v>1049</v>
      </c>
      <c r="J43" s="24">
        <f t="shared" si="6"/>
        <v>1086</v>
      </c>
      <c r="K43" s="24">
        <f t="shared" si="7"/>
        <v>1157</v>
      </c>
      <c r="L43" s="24">
        <f t="shared" si="8"/>
        <v>1214</v>
      </c>
      <c r="M43" s="24">
        <f t="shared" si="9"/>
        <v>1276</v>
      </c>
      <c r="N43" s="24">
        <f t="shared" si="10"/>
        <v>1336</v>
      </c>
      <c r="O43" s="24">
        <f t="shared" si="11"/>
        <v>1403</v>
      </c>
      <c r="P43" s="24">
        <f t="shared" si="12"/>
        <v>1457</v>
      </c>
      <c r="Q43" s="24">
        <f t="shared" si="13"/>
        <v>1530</v>
      </c>
      <c r="R43" s="24">
        <f t="shared" si="14"/>
        <v>1603</v>
      </c>
      <c r="S43" s="24">
        <f t="shared" si="15"/>
        <v>1676</v>
      </c>
      <c r="T43" s="24">
        <f t="shared" si="16"/>
        <v>1749</v>
      </c>
      <c r="U43" s="24">
        <f t="shared" si="17"/>
        <v>1840</v>
      </c>
      <c r="V43" s="24">
        <f t="shared" si="18"/>
        <v>1931</v>
      </c>
      <c r="W43" s="24">
        <f t="shared" si="19"/>
        <v>2022</v>
      </c>
      <c r="X43" s="24">
        <f t="shared" si="20"/>
        <v>2113</v>
      </c>
      <c r="Y43" s="24">
        <f t="shared" si="21"/>
        <v>2204</v>
      </c>
      <c r="Z43" s="24">
        <f t="shared" si="22"/>
        <v>2320</v>
      </c>
      <c r="AA43" s="24">
        <f t="shared" si="23"/>
        <v>2435</v>
      </c>
      <c r="AB43" s="27">
        <f t="shared" si="24"/>
        <v>2550</v>
      </c>
      <c r="AC43" s="93">
        <f t="shared" si="25"/>
        <v>2666</v>
      </c>
      <c r="AD43" s="25">
        <f t="shared" si="26"/>
        <v>2781</v>
      </c>
    </row>
    <row r="44" spans="1:30" ht="12" customHeight="1">
      <c r="A44" s="114">
        <v>41</v>
      </c>
      <c r="B44" s="37">
        <v>0.0013</v>
      </c>
      <c r="C44" s="29">
        <v>0.1</v>
      </c>
      <c r="D44" s="23">
        <f t="shared" si="0"/>
        <v>675</v>
      </c>
      <c r="E44" s="24">
        <f t="shared" si="1"/>
        <v>762</v>
      </c>
      <c r="F44" s="24">
        <f t="shared" si="2"/>
        <v>821</v>
      </c>
      <c r="G44" s="24">
        <f t="shared" si="3"/>
        <v>962</v>
      </c>
      <c r="H44" s="24">
        <f t="shared" si="4"/>
        <v>1003</v>
      </c>
      <c r="I44" s="24">
        <f t="shared" si="5"/>
        <v>1050</v>
      </c>
      <c r="J44" s="24">
        <f t="shared" si="6"/>
        <v>1087</v>
      </c>
      <c r="K44" s="24">
        <f t="shared" si="7"/>
        <v>1158</v>
      </c>
      <c r="L44" s="24">
        <f t="shared" si="8"/>
        <v>1216</v>
      </c>
      <c r="M44" s="24">
        <f t="shared" si="9"/>
        <v>1277</v>
      </c>
      <c r="N44" s="24">
        <f t="shared" si="10"/>
        <v>1337</v>
      </c>
      <c r="O44" s="24">
        <f t="shared" si="11"/>
        <v>1404</v>
      </c>
      <c r="P44" s="24">
        <f t="shared" si="12"/>
        <v>1459</v>
      </c>
      <c r="Q44" s="24">
        <f t="shared" si="13"/>
        <v>1532</v>
      </c>
      <c r="R44" s="24">
        <f t="shared" si="14"/>
        <v>1605</v>
      </c>
      <c r="S44" s="24">
        <f t="shared" si="15"/>
        <v>1678</v>
      </c>
      <c r="T44" s="24">
        <f t="shared" si="16"/>
        <v>1750</v>
      </c>
      <c r="U44" s="24">
        <f t="shared" si="17"/>
        <v>1842</v>
      </c>
      <c r="V44" s="24">
        <f t="shared" si="18"/>
        <v>1933</v>
      </c>
      <c r="W44" s="24">
        <f t="shared" si="19"/>
        <v>2024</v>
      </c>
      <c r="X44" s="24">
        <f t="shared" si="20"/>
        <v>2115</v>
      </c>
      <c r="Y44" s="24">
        <f t="shared" si="21"/>
        <v>2206</v>
      </c>
      <c r="Z44" s="24">
        <f t="shared" si="22"/>
        <v>2322</v>
      </c>
      <c r="AA44" s="24">
        <f t="shared" si="23"/>
        <v>2437</v>
      </c>
      <c r="AB44" s="27">
        <f t="shared" si="24"/>
        <v>2553</v>
      </c>
      <c r="AC44" s="93">
        <f t="shared" si="25"/>
        <v>2668</v>
      </c>
      <c r="AD44" s="25">
        <f t="shared" si="26"/>
        <v>2784</v>
      </c>
    </row>
    <row r="45" spans="1:30" ht="12" customHeight="1">
      <c r="A45" s="114">
        <v>42</v>
      </c>
      <c r="B45" s="37">
        <v>0.0011</v>
      </c>
      <c r="C45" s="29">
        <v>0.1</v>
      </c>
      <c r="D45" s="23">
        <f t="shared" si="0"/>
        <v>673</v>
      </c>
      <c r="E45" s="24">
        <f t="shared" si="1"/>
        <v>760</v>
      </c>
      <c r="F45" s="24">
        <f t="shared" si="2"/>
        <v>819</v>
      </c>
      <c r="G45" s="24">
        <f t="shared" si="3"/>
        <v>960</v>
      </c>
      <c r="H45" s="24">
        <f t="shared" si="4"/>
        <v>1001</v>
      </c>
      <c r="I45" s="24">
        <f t="shared" si="5"/>
        <v>1048</v>
      </c>
      <c r="J45" s="24">
        <f t="shared" si="6"/>
        <v>1085</v>
      </c>
      <c r="K45" s="24">
        <f t="shared" si="7"/>
        <v>1156</v>
      </c>
      <c r="L45" s="24">
        <f t="shared" si="8"/>
        <v>1213</v>
      </c>
      <c r="M45" s="24">
        <f t="shared" si="9"/>
        <v>1275</v>
      </c>
      <c r="N45" s="24">
        <f t="shared" si="10"/>
        <v>1335</v>
      </c>
      <c r="O45" s="24">
        <f t="shared" si="11"/>
        <v>1401</v>
      </c>
      <c r="P45" s="24">
        <f t="shared" si="12"/>
        <v>1456</v>
      </c>
      <c r="Q45" s="24">
        <f t="shared" si="13"/>
        <v>1529</v>
      </c>
      <c r="R45" s="24">
        <f t="shared" si="14"/>
        <v>1601</v>
      </c>
      <c r="S45" s="24">
        <f t="shared" si="15"/>
        <v>1674</v>
      </c>
      <c r="T45" s="24">
        <f t="shared" si="16"/>
        <v>1747</v>
      </c>
      <c r="U45" s="24">
        <f t="shared" si="17"/>
        <v>1838</v>
      </c>
      <c r="V45" s="24">
        <f t="shared" si="18"/>
        <v>1929</v>
      </c>
      <c r="W45" s="24">
        <f t="shared" si="19"/>
        <v>2020</v>
      </c>
      <c r="X45" s="24">
        <f t="shared" si="20"/>
        <v>2111</v>
      </c>
      <c r="Y45" s="24">
        <f t="shared" si="21"/>
        <v>2202</v>
      </c>
      <c r="Z45" s="24">
        <f t="shared" si="22"/>
        <v>2317</v>
      </c>
      <c r="AA45" s="24">
        <f t="shared" si="23"/>
        <v>2432</v>
      </c>
      <c r="AB45" s="27">
        <f t="shared" si="24"/>
        <v>2548</v>
      </c>
      <c r="AC45" s="93">
        <f t="shared" si="25"/>
        <v>2663</v>
      </c>
      <c r="AD45" s="25">
        <f t="shared" si="26"/>
        <v>2778</v>
      </c>
    </row>
    <row r="46" spans="1:30" ht="12" customHeight="1">
      <c r="A46" s="114">
        <v>43</v>
      </c>
      <c r="B46" s="37">
        <v>0.0011</v>
      </c>
      <c r="C46" s="29">
        <v>0.1</v>
      </c>
      <c r="D46" s="23">
        <f t="shared" si="0"/>
        <v>673</v>
      </c>
      <c r="E46" s="24">
        <f t="shared" si="1"/>
        <v>760</v>
      </c>
      <c r="F46" s="24">
        <f t="shared" si="2"/>
        <v>819</v>
      </c>
      <c r="G46" s="24">
        <f t="shared" si="3"/>
        <v>960</v>
      </c>
      <c r="H46" s="24">
        <f t="shared" si="4"/>
        <v>1001</v>
      </c>
      <c r="I46" s="24">
        <f t="shared" si="5"/>
        <v>1048</v>
      </c>
      <c r="J46" s="24">
        <f t="shared" si="6"/>
        <v>1085</v>
      </c>
      <c r="K46" s="24">
        <f t="shared" si="7"/>
        <v>1156</v>
      </c>
      <c r="L46" s="24">
        <f t="shared" si="8"/>
        <v>1213</v>
      </c>
      <c r="M46" s="24">
        <f t="shared" si="9"/>
        <v>1275</v>
      </c>
      <c r="N46" s="24">
        <f t="shared" si="10"/>
        <v>1335</v>
      </c>
      <c r="O46" s="24">
        <f t="shared" si="11"/>
        <v>1401</v>
      </c>
      <c r="P46" s="24">
        <f t="shared" si="12"/>
        <v>1456</v>
      </c>
      <c r="Q46" s="24">
        <f t="shared" si="13"/>
        <v>1529</v>
      </c>
      <c r="R46" s="24">
        <f t="shared" si="14"/>
        <v>1601</v>
      </c>
      <c r="S46" s="24">
        <f t="shared" si="15"/>
        <v>1674</v>
      </c>
      <c r="T46" s="24">
        <f t="shared" si="16"/>
        <v>1747</v>
      </c>
      <c r="U46" s="24">
        <f t="shared" si="17"/>
        <v>1838</v>
      </c>
      <c r="V46" s="24">
        <f t="shared" si="18"/>
        <v>1929</v>
      </c>
      <c r="W46" s="24">
        <f t="shared" si="19"/>
        <v>2020</v>
      </c>
      <c r="X46" s="24">
        <f t="shared" si="20"/>
        <v>2111</v>
      </c>
      <c r="Y46" s="24">
        <f t="shared" si="21"/>
        <v>2202</v>
      </c>
      <c r="Z46" s="24">
        <f t="shared" si="22"/>
        <v>2317</v>
      </c>
      <c r="AA46" s="24">
        <f t="shared" si="23"/>
        <v>2432</v>
      </c>
      <c r="AB46" s="27">
        <f t="shared" si="24"/>
        <v>2548</v>
      </c>
      <c r="AC46" s="93">
        <f t="shared" si="25"/>
        <v>2663</v>
      </c>
      <c r="AD46" s="25">
        <f t="shared" si="26"/>
        <v>2778</v>
      </c>
    </row>
    <row r="47" spans="1:30" ht="12" customHeight="1">
      <c r="A47" s="114">
        <v>44</v>
      </c>
      <c r="B47" s="37">
        <v>0.0015000000000000002</v>
      </c>
      <c r="C47" s="29">
        <v>0.1</v>
      </c>
      <c r="D47" s="23">
        <f t="shared" si="0"/>
        <v>676</v>
      </c>
      <c r="E47" s="24">
        <f t="shared" si="1"/>
        <v>763</v>
      </c>
      <c r="F47" s="24">
        <f t="shared" si="2"/>
        <v>822</v>
      </c>
      <c r="G47" s="24">
        <f t="shared" si="3"/>
        <v>964</v>
      </c>
      <c r="H47" s="24">
        <f t="shared" si="4"/>
        <v>1005</v>
      </c>
      <c r="I47" s="24">
        <f t="shared" si="5"/>
        <v>1053</v>
      </c>
      <c r="J47" s="24">
        <f t="shared" si="6"/>
        <v>1089</v>
      </c>
      <c r="K47" s="24">
        <f t="shared" si="7"/>
        <v>1160</v>
      </c>
      <c r="L47" s="24">
        <f t="shared" si="8"/>
        <v>1218</v>
      </c>
      <c r="M47" s="24">
        <f t="shared" si="9"/>
        <v>1280</v>
      </c>
      <c r="N47" s="24">
        <f t="shared" si="10"/>
        <v>1340</v>
      </c>
      <c r="O47" s="24">
        <f t="shared" si="11"/>
        <v>1407</v>
      </c>
      <c r="P47" s="24">
        <f t="shared" si="12"/>
        <v>1462</v>
      </c>
      <c r="Q47" s="24">
        <f t="shared" si="13"/>
        <v>1535</v>
      </c>
      <c r="R47" s="24">
        <f t="shared" si="14"/>
        <v>1608</v>
      </c>
      <c r="S47" s="24">
        <f t="shared" si="15"/>
        <v>1681</v>
      </c>
      <c r="T47" s="24">
        <f t="shared" si="16"/>
        <v>1754</v>
      </c>
      <c r="U47" s="24">
        <f t="shared" si="17"/>
        <v>1845</v>
      </c>
      <c r="V47" s="24">
        <f t="shared" si="18"/>
        <v>1937</v>
      </c>
      <c r="W47" s="24">
        <f t="shared" si="19"/>
        <v>2028</v>
      </c>
      <c r="X47" s="24">
        <f t="shared" si="20"/>
        <v>2119</v>
      </c>
      <c r="Y47" s="24">
        <f t="shared" si="21"/>
        <v>2211</v>
      </c>
      <c r="Z47" s="24">
        <f t="shared" si="22"/>
        <v>2326</v>
      </c>
      <c r="AA47" s="24">
        <f t="shared" si="23"/>
        <v>2442</v>
      </c>
      <c r="AB47" s="27">
        <f t="shared" si="24"/>
        <v>2558</v>
      </c>
      <c r="AC47" s="93">
        <f t="shared" si="25"/>
        <v>2674</v>
      </c>
      <c r="AD47" s="25">
        <f t="shared" si="26"/>
        <v>2789</v>
      </c>
    </row>
    <row r="48" spans="1:30" ht="12" customHeight="1">
      <c r="A48" s="114">
        <v>45</v>
      </c>
      <c r="B48" s="37">
        <v>0.0013</v>
      </c>
      <c r="C48" s="29">
        <v>0.1</v>
      </c>
      <c r="D48" s="23">
        <f t="shared" si="0"/>
        <v>675</v>
      </c>
      <c r="E48" s="24">
        <f t="shared" si="1"/>
        <v>762</v>
      </c>
      <c r="F48" s="24">
        <f t="shared" si="2"/>
        <v>821</v>
      </c>
      <c r="G48" s="24">
        <f t="shared" si="3"/>
        <v>962</v>
      </c>
      <c r="H48" s="24">
        <f t="shared" si="4"/>
        <v>1003</v>
      </c>
      <c r="I48" s="24">
        <f t="shared" si="5"/>
        <v>1050</v>
      </c>
      <c r="J48" s="24">
        <f t="shared" si="6"/>
        <v>1087</v>
      </c>
      <c r="K48" s="24">
        <f t="shared" si="7"/>
        <v>1158</v>
      </c>
      <c r="L48" s="24">
        <f t="shared" si="8"/>
        <v>1216</v>
      </c>
      <c r="M48" s="24">
        <f t="shared" si="9"/>
        <v>1277</v>
      </c>
      <c r="N48" s="24">
        <f t="shared" si="10"/>
        <v>1337</v>
      </c>
      <c r="O48" s="24">
        <f t="shared" si="11"/>
        <v>1404</v>
      </c>
      <c r="P48" s="24">
        <f t="shared" si="12"/>
        <v>1459</v>
      </c>
      <c r="Q48" s="24">
        <f t="shared" si="13"/>
        <v>1532</v>
      </c>
      <c r="R48" s="24">
        <f t="shared" si="14"/>
        <v>1605</v>
      </c>
      <c r="S48" s="24">
        <f t="shared" si="15"/>
        <v>1678</v>
      </c>
      <c r="T48" s="24">
        <f t="shared" si="16"/>
        <v>1750</v>
      </c>
      <c r="U48" s="24">
        <f t="shared" si="17"/>
        <v>1842</v>
      </c>
      <c r="V48" s="24">
        <f t="shared" si="18"/>
        <v>1933</v>
      </c>
      <c r="W48" s="24">
        <f t="shared" si="19"/>
        <v>2024</v>
      </c>
      <c r="X48" s="24">
        <f t="shared" si="20"/>
        <v>2115</v>
      </c>
      <c r="Y48" s="24">
        <f t="shared" si="21"/>
        <v>2206</v>
      </c>
      <c r="Z48" s="24">
        <f t="shared" si="22"/>
        <v>2322</v>
      </c>
      <c r="AA48" s="24">
        <f t="shared" si="23"/>
        <v>2437</v>
      </c>
      <c r="AB48" s="27">
        <f t="shared" si="24"/>
        <v>2553</v>
      </c>
      <c r="AC48" s="93">
        <f t="shared" si="25"/>
        <v>2668</v>
      </c>
      <c r="AD48" s="25">
        <f t="shared" si="26"/>
        <v>2784</v>
      </c>
    </row>
    <row r="49" spans="1:30" ht="12" customHeight="1">
      <c r="A49" s="114">
        <v>46</v>
      </c>
      <c r="B49" s="37">
        <v>0.0011</v>
      </c>
      <c r="C49" s="29">
        <v>0.1</v>
      </c>
      <c r="D49" s="23">
        <f t="shared" si="0"/>
        <v>673</v>
      </c>
      <c r="E49" s="24">
        <f t="shared" si="1"/>
        <v>760</v>
      </c>
      <c r="F49" s="24">
        <f t="shared" si="2"/>
        <v>819</v>
      </c>
      <c r="G49" s="24">
        <f t="shared" si="3"/>
        <v>960</v>
      </c>
      <c r="H49" s="24">
        <f t="shared" si="4"/>
        <v>1001</v>
      </c>
      <c r="I49" s="24">
        <f t="shared" si="5"/>
        <v>1048</v>
      </c>
      <c r="J49" s="24">
        <f t="shared" si="6"/>
        <v>1085</v>
      </c>
      <c r="K49" s="24">
        <f t="shared" si="7"/>
        <v>1156</v>
      </c>
      <c r="L49" s="24">
        <f t="shared" si="8"/>
        <v>1213</v>
      </c>
      <c r="M49" s="24">
        <f t="shared" si="9"/>
        <v>1275</v>
      </c>
      <c r="N49" s="24">
        <f t="shared" si="10"/>
        <v>1335</v>
      </c>
      <c r="O49" s="24">
        <f t="shared" si="11"/>
        <v>1401</v>
      </c>
      <c r="P49" s="24">
        <f t="shared" si="12"/>
        <v>1456</v>
      </c>
      <c r="Q49" s="24">
        <f t="shared" si="13"/>
        <v>1529</v>
      </c>
      <c r="R49" s="24">
        <f t="shared" si="14"/>
        <v>1601</v>
      </c>
      <c r="S49" s="24">
        <f t="shared" si="15"/>
        <v>1674</v>
      </c>
      <c r="T49" s="24">
        <f t="shared" si="16"/>
        <v>1747</v>
      </c>
      <c r="U49" s="24">
        <f t="shared" si="17"/>
        <v>1838</v>
      </c>
      <c r="V49" s="24">
        <f t="shared" si="18"/>
        <v>1929</v>
      </c>
      <c r="W49" s="24">
        <f t="shared" si="19"/>
        <v>2020</v>
      </c>
      <c r="X49" s="24">
        <f t="shared" si="20"/>
        <v>2111</v>
      </c>
      <c r="Y49" s="24">
        <f t="shared" si="21"/>
        <v>2202</v>
      </c>
      <c r="Z49" s="24">
        <f t="shared" si="22"/>
        <v>2317</v>
      </c>
      <c r="AA49" s="24">
        <f t="shared" si="23"/>
        <v>2432</v>
      </c>
      <c r="AB49" s="27">
        <f t="shared" si="24"/>
        <v>2548</v>
      </c>
      <c r="AC49" s="93">
        <f t="shared" si="25"/>
        <v>2663</v>
      </c>
      <c r="AD49" s="25">
        <f t="shared" si="26"/>
        <v>2778</v>
      </c>
    </row>
    <row r="50" spans="1:30" ht="12" customHeight="1">
      <c r="A50" s="114">
        <v>47</v>
      </c>
      <c r="B50" s="37">
        <v>0.0013</v>
      </c>
      <c r="C50" s="29">
        <v>0.1</v>
      </c>
      <c r="D50" s="23">
        <f t="shared" si="0"/>
        <v>675</v>
      </c>
      <c r="E50" s="24">
        <f t="shared" si="1"/>
        <v>762</v>
      </c>
      <c r="F50" s="24">
        <f t="shared" si="2"/>
        <v>821</v>
      </c>
      <c r="G50" s="24">
        <f t="shared" si="3"/>
        <v>962</v>
      </c>
      <c r="H50" s="24">
        <f t="shared" si="4"/>
        <v>1003</v>
      </c>
      <c r="I50" s="24">
        <f t="shared" si="5"/>
        <v>1050</v>
      </c>
      <c r="J50" s="24">
        <f t="shared" si="6"/>
        <v>1087</v>
      </c>
      <c r="K50" s="24">
        <f t="shared" si="7"/>
        <v>1158</v>
      </c>
      <c r="L50" s="24">
        <f t="shared" si="8"/>
        <v>1216</v>
      </c>
      <c r="M50" s="24">
        <f t="shared" si="9"/>
        <v>1277</v>
      </c>
      <c r="N50" s="24">
        <f t="shared" si="10"/>
        <v>1337</v>
      </c>
      <c r="O50" s="24">
        <f t="shared" si="11"/>
        <v>1404</v>
      </c>
      <c r="P50" s="24">
        <f t="shared" si="12"/>
        <v>1459</v>
      </c>
      <c r="Q50" s="24">
        <f t="shared" si="13"/>
        <v>1532</v>
      </c>
      <c r="R50" s="24">
        <f t="shared" si="14"/>
        <v>1605</v>
      </c>
      <c r="S50" s="24">
        <f t="shared" si="15"/>
        <v>1678</v>
      </c>
      <c r="T50" s="24">
        <f t="shared" si="16"/>
        <v>1750</v>
      </c>
      <c r="U50" s="24">
        <f t="shared" si="17"/>
        <v>1842</v>
      </c>
      <c r="V50" s="24">
        <f t="shared" si="18"/>
        <v>1933</v>
      </c>
      <c r="W50" s="24">
        <f t="shared" si="19"/>
        <v>2024</v>
      </c>
      <c r="X50" s="24">
        <f t="shared" si="20"/>
        <v>2115</v>
      </c>
      <c r="Y50" s="24">
        <f t="shared" si="21"/>
        <v>2206</v>
      </c>
      <c r="Z50" s="24">
        <f t="shared" si="22"/>
        <v>2322</v>
      </c>
      <c r="AA50" s="24">
        <f t="shared" si="23"/>
        <v>2437</v>
      </c>
      <c r="AB50" s="27">
        <f t="shared" si="24"/>
        <v>2553</v>
      </c>
      <c r="AC50" s="93">
        <f t="shared" si="25"/>
        <v>2668</v>
      </c>
      <c r="AD50" s="25">
        <f t="shared" si="26"/>
        <v>2784</v>
      </c>
    </row>
    <row r="51" spans="1:30" ht="12" customHeight="1">
      <c r="A51" s="114">
        <v>48</v>
      </c>
      <c r="B51" s="37">
        <v>0.0023</v>
      </c>
      <c r="C51" s="29">
        <v>0.1</v>
      </c>
      <c r="D51" s="23">
        <f t="shared" si="0"/>
        <v>681</v>
      </c>
      <c r="E51" s="24">
        <f t="shared" si="1"/>
        <v>769</v>
      </c>
      <c r="F51" s="24">
        <f t="shared" si="2"/>
        <v>829</v>
      </c>
      <c r="G51" s="24">
        <f t="shared" si="3"/>
        <v>972</v>
      </c>
      <c r="H51" s="24">
        <f t="shared" si="4"/>
        <v>1013</v>
      </c>
      <c r="I51" s="24">
        <f t="shared" si="5"/>
        <v>1061</v>
      </c>
      <c r="J51" s="24">
        <f t="shared" si="6"/>
        <v>1098</v>
      </c>
      <c r="K51" s="24">
        <f t="shared" si="7"/>
        <v>1169</v>
      </c>
      <c r="L51" s="24">
        <f t="shared" si="8"/>
        <v>1228</v>
      </c>
      <c r="M51" s="24">
        <f t="shared" si="9"/>
        <v>1290</v>
      </c>
      <c r="N51" s="24">
        <f t="shared" si="10"/>
        <v>1350</v>
      </c>
      <c r="O51" s="24">
        <f t="shared" si="11"/>
        <v>1418</v>
      </c>
      <c r="P51" s="24">
        <f t="shared" si="12"/>
        <v>1473</v>
      </c>
      <c r="Q51" s="24">
        <f t="shared" si="13"/>
        <v>1547</v>
      </c>
      <c r="R51" s="24">
        <f t="shared" si="14"/>
        <v>1620</v>
      </c>
      <c r="S51" s="24">
        <f t="shared" si="15"/>
        <v>1694</v>
      </c>
      <c r="T51" s="24">
        <f t="shared" si="16"/>
        <v>1768</v>
      </c>
      <c r="U51" s="24">
        <f t="shared" si="17"/>
        <v>1860</v>
      </c>
      <c r="V51" s="24">
        <f t="shared" si="18"/>
        <v>1952</v>
      </c>
      <c r="W51" s="24">
        <f t="shared" si="19"/>
        <v>2044</v>
      </c>
      <c r="X51" s="24">
        <f t="shared" si="20"/>
        <v>2136</v>
      </c>
      <c r="Y51" s="24">
        <f t="shared" si="21"/>
        <v>2228</v>
      </c>
      <c r="Z51" s="24">
        <f t="shared" si="22"/>
        <v>2345</v>
      </c>
      <c r="AA51" s="24">
        <f t="shared" si="23"/>
        <v>2461</v>
      </c>
      <c r="AB51" s="27">
        <f t="shared" si="24"/>
        <v>2578</v>
      </c>
      <c r="AC51" s="93">
        <f t="shared" si="25"/>
        <v>2695</v>
      </c>
      <c r="AD51" s="25">
        <f t="shared" si="26"/>
        <v>2811</v>
      </c>
    </row>
    <row r="52" spans="1:30" s="28" customFormat="1" ht="12" customHeight="1">
      <c r="A52" s="115">
        <v>49</v>
      </c>
      <c r="B52" s="37">
        <v>0.0016</v>
      </c>
      <c r="C52" s="29">
        <v>0.1</v>
      </c>
      <c r="D52" s="30">
        <f t="shared" si="0"/>
        <v>677</v>
      </c>
      <c r="E52" s="31">
        <f t="shared" si="1"/>
        <v>764</v>
      </c>
      <c r="F52" s="31">
        <f t="shared" si="2"/>
        <v>823</v>
      </c>
      <c r="G52" s="31">
        <f t="shared" si="3"/>
        <v>965</v>
      </c>
      <c r="H52" s="31">
        <f t="shared" si="4"/>
        <v>1006</v>
      </c>
      <c r="I52" s="31">
        <f t="shared" si="5"/>
        <v>1054</v>
      </c>
      <c r="J52" s="31">
        <f t="shared" si="6"/>
        <v>1090</v>
      </c>
      <c r="K52" s="31">
        <f t="shared" si="7"/>
        <v>1161</v>
      </c>
      <c r="L52" s="31">
        <f t="shared" si="8"/>
        <v>1219</v>
      </c>
      <c r="M52" s="31">
        <f t="shared" si="9"/>
        <v>1281</v>
      </c>
      <c r="N52" s="31">
        <f t="shared" si="10"/>
        <v>1341</v>
      </c>
      <c r="O52" s="31">
        <f t="shared" si="11"/>
        <v>1408</v>
      </c>
      <c r="P52" s="31">
        <f t="shared" si="12"/>
        <v>1463</v>
      </c>
      <c r="Q52" s="31">
        <f t="shared" si="13"/>
        <v>1536</v>
      </c>
      <c r="R52" s="31">
        <f t="shared" si="14"/>
        <v>1609</v>
      </c>
      <c r="S52" s="31">
        <f t="shared" si="15"/>
        <v>1682</v>
      </c>
      <c r="T52" s="31">
        <f t="shared" si="16"/>
        <v>1756</v>
      </c>
      <c r="U52" s="31">
        <f t="shared" si="17"/>
        <v>1847</v>
      </c>
      <c r="V52" s="31">
        <f t="shared" si="18"/>
        <v>1939</v>
      </c>
      <c r="W52" s="31">
        <f t="shared" si="19"/>
        <v>2030</v>
      </c>
      <c r="X52" s="31">
        <f t="shared" si="20"/>
        <v>2121</v>
      </c>
      <c r="Y52" s="31">
        <f t="shared" si="21"/>
        <v>2213</v>
      </c>
      <c r="Z52" s="31">
        <f t="shared" si="22"/>
        <v>2329</v>
      </c>
      <c r="AA52" s="31">
        <f t="shared" si="23"/>
        <v>2444</v>
      </c>
      <c r="AB52" s="32">
        <f t="shared" si="24"/>
        <v>2560</v>
      </c>
      <c r="AC52" s="94">
        <f t="shared" si="25"/>
        <v>2676</v>
      </c>
      <c r="AD52" s="25">
        <f t="shared" si="26"/>
        <v>2792</v>
      </c>
    </row>
    <row r="53" spans="1:30" ht="12" customHeight="1">
      <c r="A53" s="114">
        <v>50</v>
      </c>
      <c r="B53" s="37">
        <v>0.0011</v>
      </c>
      <c r="C53" s="29">
        <v>0.1</v>
      </c>
      <c r="D53" s="23">
        <f t="shared" si="0"/>
        <v>673</v>
      </c>
      <c r="E53" s="24">
        <f t="shared" si="1"/>
        <v>760</v>
      </c>
      <c r="F53" s="24">
        <f t="shared" si="2"/>
        <v>819</v>
      </c>
      <c r="G53" s="24">
        <f t="shared" si="3"/>
        <v>960</v>
      </c>
      <c r="H53" s="24">
        <f t="shared" si="4"/>
        <v>1001</v>
      </c>
      <c r="I53" s="24">
        <f t="shared" si="5"/>
        <v>1048</v>
      </c>
      <c r="J53" s="24">
        <f t="shared" si="6"/>
        <v>1085</v>
      </c>
      <c r="K53" s="24">
        <f t="shared" si="7"/>
        <v>1156</v>
      </c>
      <c r="L53" s="24">
        <f t="shared" si="8"/>
        <v>1213</v>
      </c>
      <c r="M53" s="24">
        <f t="shared" si="9"/>
        <v>1275</v>
      </c>
      <c r="N53" s="24">
        <f t="shared" si="10"/>
        <v>1335</v>
      </c>
      <c r="O53" s="24">
        <f t="shared" si="11"/>
        <v>1401</v>
      </c>
      <c r="P53" s="24">
        <f t="shared" si="12"/>
        <v>1456</v>
      </c>
      <c r="Q53" s="24">
        <f t="shared" si="13"/>
        <v>1529</v>
      </c>
      <c r="R53" s="24">
        <f t="shared" si="14"/>
        <v>1601</v>
      </c>
      <c r="S53" s="24">
        <f t="shared" si="15"/>
        <v>1674</v>
      </c>
      <c r="T53" s="24">
        <f t="shared" si="16"/>
        <v>1747</v>
      </c>
      <c r="U53" s="24">
        <f t="shared" si="17"/>
        <v>1838</v>
      </c>
      <c r="V53" s="24">
        <f t="shared" si="18"/>
        <v>1929</v>
      </c>
      <c r="W53" s="24">
        <f t="shared" si="19"/>
        <v>2020</v>
      </c>
      <c r="X53" s="24">
        <f t="shared" si="20"/>
        <v>2111</v>
      </c>
      <c r="Y53" s="24">
        <f t="shared" si="21"/>
        <v>2202</v>
      </c>
      <c r="Z53" s="24">
        <f t="shared" si="22"/>
        <v>2317</v>
      </c>
      <c r="AA53" s="24">
        <f t="shared" si="23"/>
        <v>2432</v>
      </c>
      <c r="AB53" s="27">
        <f t="shared" si="24"/>
        <v>2548</v>
      </c>
      <c r="AC53" s="93">
        <f t="shared" si="25"/>
        <v>2663</v>
      </c>
      <c r="AD53" s="25">
        <f t="shared" si="26"/>
        <v>2778</v>
      </c>
    </row>
    <row r="54" spans="1:30" s="28" customFormat="1" ht="12" customHeight="1">
      <c r="A54" s="115">
        <v>51</v>
      </c>
      <c r="B54" s="37">
        <v>0.0011</v>
      </c>
      <c r="C54" s="29">
        <v>0.1</v>
      </c>
      <c r="D54" s="30">
        <f t="shared" si="0"/>
        <v>673</v>
      </c>
      <c r="E54" s="31">
        <f t="shared" si="1"/>
        <v>760</v>
      </c>
      <c r="F54" s="31">
        <f t="shared" si="2"/>
        <v>819</v>
      </c>
      <c r="G54" s="31">
        <f t="shared" si="3"/>
        <v>960</v>
      </c>
      <c r="H54" s="31">
        <f t="shared" si="4"/>
        <v>1001</v>
      </c>
      <c r="I54" s="31">
        <f t="shared" si="5"/>
        <v>1048</v>
      </c>
      <c r="J54" s="31">
        <f t="shared" si="6"/>
        <v>1085</v>
      </c>
      <c r="K54" s="31">
        <f t="shared" si="7"/>
        <v>1156</v>
      </c>
      <c r="L54" s="31">
        <f t="shared" si="8"/>
        <v>1213</v>
      </c>
      <c r="M54" s="31">
        <f t="shared" si="9"/>
        <v>1275</v>
      </c>
      <c r="N54" s="31">
        <f t="shared" si="10"/>
        <v>1335</v>
      </c>
      <c r="O54" s="31">
        <f t="shared" si="11"/>
        <v>1401</v>
      </c>
      <c r="P54" s="31">
        <f t="shared" si="12"/>
        <v>1456</v>
      </c>
      <c r="Q54" s="31">
        <f t="shared" si="13"/>
        <v>1529</v>
      </c>
      <c r="R54" s="31">
        <f t="shared" si="14"/>
        <v>1601</v>
      </c>
      <c r="S54" s="31">
        <f t="shared" si="15"/>
        <v>1674</v>
      </c>
      <c r="T54" s="31">
        <f t="shared" si="16"/>
        <v>1747</v>
      </c>
      <c r="U54" s="31">
        <f t="shared" si="17"/>
        <v>1838</v>
      </c>
      <c r="V54" s="31">
        <f t="shared" si="18"/>
        <v>1929</v>
      </c>
      <c r="W54" s="31">
        <f t="shared" si="19"/>
        <v>2020</v>
      </c>
      <c r="X54" s="31">
        <f t="shared" si="20"/>
        <v>2111</v>
      </c>
      <c r="Y54" s="31">
        <f t="shared" si="21"/>
        <v>2202</v>
      </c>
      <c r="Z54" s="31">
        <f t="shared" si="22"/>
        <v>2317</v>
      </c>
      <c r="AA54" s="31">
        <f t="shared" si="23"/>
        <v>2432</v>
      </c>
      <c r="AB54" s="32">
        <f t="shared" si="24"/>
        <v>2548</v>
      </c>
      <c r="AC54" s="94">
        <f t="shared" si="25"/>
        <v>2663</v>
      </c>
      <c r="AD54" s="25">
        <f t="shared" si="26"/>
        <v>2778</v>
      </c>
    </row>
    <row r="55" spans="1:30" ht="12" customHeight="1">
      <c r="A55" s="114">
        <v>52</v>
      </c>
      <c r="B55" s="37">
        <v>0.0015000000000000002</v>
      </c>
      <c r="C55" s="29">
        <v>0.1</v>
      </c>
      <c r="D55" s="23">
        <f t="shared" si="0"/>
        <v>676</v>
      </c>
      <c r="E55" s="24">
        <f t="shared" si="1"/>
        <v>763</v>
      </c>
      <c r="F55" s="24">
        <f t="shared" si="2"/>
        <v>822</v>
      </c>
      <c r="G55" s="24">
        <f t="shared" si="3"/>
        <v>964</v>
      </c>
      <c r="H55" s="24">
        <f t="shared" si="4"/>
        <v>1005</v>
      </c>
      <c r="I55" s="24">
        <f t="shared" si="5"/>
        <v>1053</v>
      </c>
      <c r="J55" s="24">
        <f t="shared" si="6"/>
        <v>1089</v>
      </c>
      <c r="K55" s="24">
        <f t="shared" si="7"/>
        <v>1160</v>
      </c>
      <c r="L55" s="24">
        <f t="shared" si="8"/>
        <v>1218</v>
      </c>
      <c r="M55" s="24">
        <f t="shared" si="9"/>
        <v>1280</v>
      </c>
      <c r="N55" s="24">
        <f t="shared" si="10"/>
        <v>1340</v>
      </c>
      <c r="O55" s="24">
        <f t="shared" si="11"/>
        <v>1407</v>
      </c>
      <c r="P55" s="24">
        <f t="shared" si="12"/>
        <v>1462</v>
      </c>
      <c r="Q55" s="24">
        <f t="shared" si="13"/>
        <v>1535</v>
      </c>
      <c r="R55" s="24">
        <f t="shared" si="14"/>
        <v>1608</v>
      </c>
      <c r="S55" s="24">
        <f t="shared" si="15"/>
        <v>1681</v>
      </c>
      <c r="T55" s="24">
        <f t="shared" si="16"/>
        <v>1754</v>
      </c>
      <c r="U55" s="24">
        <f t="shared" si="17"/>
        <v>1845</v>
      </c>
      <c r="V55" s="24">
        <f t="shared" si="18"/>
        <v>1937</v>
      </c>
      <c r="W55" s="24">
        <f t="shared" si="19"/>
        <v>2028</v>
      </c>
      <c r="X55" s="24">
        <f t="shared" si="20"/>
        <v>2119</v>
      </c>
      <c r="Y55" s="24">
        <f t="shared" si="21"/>
        <v>2211</v>
      </c>
      <c r="Z55" s="24">
        <f t="shared" si="22"/>
        <v>2326</v>
      </c>
      <c r="AA55" s="24">
        <f t="shared" si="23"/>
        <v>2442</v>
      </c>
      <c r="AB55" s="27">
        <f t="shared" si="24"/>
        <v>2558</v>
      </c>
      <c r="AC55" s="93">
        <f t="shared" si="25"/>
        <v>2674</v>
      </c>
      <c r="AD55" s="25">
        <f t="shared" si="26"/>
        <v>2789</v>
      </c>
    </row>
    <row r="56" spans="1:30" ht="12" customHeight="1">
      <c r="A56" s="114">
        <v>53</v>
      </c>
      <c r="B56" s="37">
        <v>0.0013</v>
      </c>
      <c r="C56" s="29">
        <v>0.1</v>
      </c>
      <c r="D56" s="23">
        <f t="shared" si="0"/>
        <v>675</v>
      </c>
      <c r="E56" s="24">
        <f t="shared" si="1"/>
        <v>762</v>
      </c>
      <c r="F56" s="24">
        <f t="shared" si="2"/>
        <v>821</v>
      </c>
      <c r="G56" s="24">
        <f t="shared" si="3"/>
        <v>962</v>
      </c>
      <c r="H56" s="24">
        <f t="shared" si="4"/>
        <v>1003</v>
      </c>
      <c r="I56" s="24">
        <f t="shared" si="5"/>
        <v>1050</v>
      </c>
      <c r="J56" s="24">
        <f t="shared" si="6"/>
        <v>1087</v>
      </c>
      <c r="K56" s="24">
        <f t="shared" si="7"/>
        <v>1158</v>
      </c>
      <c r="L56" s="24">
        <f t="shared" si="8"/>
        <v>1216</v>
      </c>
      <c r="M56" s="24">
        <f t="shared" si="9"/>
        <v>1277</v>
      </c>
      <c r="N56" s="24">
        <f t="shared" si="10"/>
        <v>1337</v>
      </c>
      <c r="O56" s="24">
        <f t="shared" si="11"/>
        <v>1404</v>
      </c>
      <c r="P56" s="24">
        <f t="shared" si="12"/>
        <v>1459</v>
      </c>
      <c r="Q56" s="24">
        <f t="shared" si="13"/>
        <v>1532</v>
      </c>
      <c r="R56" s="24">
        <f t="shared" si="14"/>
        <v>1605</v>
      </c>
      <c r="S56" s="24">
        <f t="shared" si="15"/>
        <v>1678</v>
      </c>
      <c r="T56" s="24">
        <f t="shared" si="16"/>
        <v>1750</v>
      </c>
      <c r="U56" s="24">
        <f t="shared" si="17"/>
        <v>1842</v>
      </c>
      <c r="V56" s="24">
        <f t="shared" si="18"/>
        <v>1933</v>
      </c>
      <c r="W56" s="24">
        <f t="shared" si="19"/>
        <v>2024</v>
      </c>
      <c r="X56" s="24">
        <f t="shared" si="20"/>
        <v>2115</v>
      </c>
      <c r="Y56" s="24">
        <f t="shared" si="21"/>
        <v>2206</v>
      </c>
      <c r="Z56" s="24">
        <f t="shared" si="22"/>
        <v>2322</v>
      </c>
      <c r="AA56" s="24">
        <f t="shared" si="23"/>
        <v>2437</v>
      </c>
      <c r="AB56" s="27">
        <f t="shared" si="24"/>
        <v>2553</v>
      </c>
      <c r="AC56" s="93">
        <f t="shared" si="25"/>
        <v>2668</v>
      </c>
      <c r="AD56" s="25">
        <f t="shared" si="26"/>
        <v>2784</v>
      </c>
    </row>
    <row r="57" spans="1:30" ht="12" customHeight="1">
      <c r="A57" s="114">
        <v>54</v>
      </c>
      <c r="B57" s="37">
        <v>0.0024000000000000002</v>
      </c>
      <c r="C57" s="29">
        <v>0.1</v>
      </c>
      <c r="D57" s="23">
        <f t="shared" si="0"/>
        <v>682</v>
      </c>
      <c r="E57" s="24">
        <f t="shared" si="1"/>
        <v>770</v>
      </c>
      <c r="F57" s="24">
        <f t="shared" si="2"/>
        <v>829</v>
      </c>
      <c r="G57" s="24">
        <f t="shared" si="3"/>
        <v>973</v>
      </c>
      <c r="H57" s="24">
        <f t="shared" si="4"/>
        <v>1014</v>
      </c>
      <c r="I57" s="24">
        <f t="shared" si="5"/>
        <v>1062</v>
      </c>
      <c r="J57" s="24">
        <f t="shared" si="6"/>
        <v>1099</v>
      </c>
      <c r="K57" s="24">
        <f t="shared" si="7"/>
        <v>1170</v>
      </c>
      <c r="L57" s="24">
        <f t="shared" si="8"/>
        <v>1229</v>
      </c>
      <c r="M57" s="24">
        <f t="shared" si="9"/>
        <v>1291</v>
      </c>
      <c r="N57" s="24">
        <f t="shared" si="10"/>
        <v>1352</v>
      </c>
      <c r="O57" s="24">
        <f t="shared" si="11"/>
        <v>1419</v>
      </c>
      <c r="P57" s="24">
        <f t="shared" si="12"/>
        <v>1475</v>
      </c>
      <c r="Q57" s="24">
        <f t="shared" si="13"/>
        <v>1548</v>
      </c>
      <c r="R57" s="24">
        <f t="shared" si="14"/>
        <v>1622</v>
      </c>
      <c r="S57" s="24">
        <f t="shared" si="15"/>
        <v>1696</v>
      </c>
      <c r="T57" s="24">
        <f t="shared" si="16"/>
        <v>1769</v>
      </c>
      <c r="U57" s="24">
        <f t="shared" si="17"/>
        <v>1862</v>
      </c>
      <c r="V57" s="24">
        <f t="shared" si="18"/>
        <v>1954</v>
      </c>
      <c r="W57" s="24">
        <f t="shared" si="19"/>
        <v>2046</v>
      </c>
      <c r="X57" s="24">
        <f t="shared" si="20"/>
        <v>2138</v>
      </c>
      <c r="Y57" s="24">
        <f t="shared" si="21"/>
        <v>2230</v>
      </c>
      <c r="Z57" s="24">
        <f t="shared" si="22"/>
        <v>2347</v>
      </c>
      <c r="AA57" s="24">
        <f t="shared" si="23"/>
        <v>2464</v>
      </c>
      <c r="AB57" s="27">
        <f t="shared" si="24"/>
        <v>2580</v>
      </c>
      <c r="AC57" s="93">
        <f t="shared" si="25"/>
        <v>2697</v>
      </c>
      <c r="AD57" s="25">
        <f t="shared" si="26"/>
        <v>2814</v>
      </c>
    </row>
    <row r="58" spans="1:30" ht="12" customHeight="1" thickBot="1">
      <c r="A58" s="116">
        <v>55</v>
      </c>
      <c r="B58" s="96">
        <v>0.0017000000000000001</v>
      </c>
      <c r="C58" s="96">
        <v>0.1</v>
      </c>
      <c r="D58" s="97">
        <f t="shared" si="0"/>
        <v>677</v>
      </c>
      <c r="E58" s="98">
        <f t="shared" si="1"/>
        <v>765</v>
      </c>
      <c r="F58" s="98">
        <f t="shared" si="2"/>
        <v>824</v>
      </c>
      <c r="G58" s="98">
        <f t="shared" si="3"/>
        <v>966</v>
      </c>
      <c r="H58" s="98">
        <f t="shared" si="4"/>
        <v>1007</v>
      </c>
      <c r="I58" s="98">
        <f t="shared" si="5"/>
        <v>1055</v>
      </c>
      <c r="J58" s="98">
        <f t="shared" si="6"/>
        <v>1091</v>
      </c>
      <c r="K58" s="98">
        <f t="shared" si="7"/>
        <v>1162</v>
      </c>
      <c r="L58" s="98">
        <f t="shared" si="8"/>
        <v>1220</v>
      </c>
      <c r="M58" s="98">
        <f t="shared" si="9"/>
        <v>1282</v>
      </c>
      <c r="N58" s="98">
        <f t="shared" si="10"/>
        <v>1342</v>
      </c>
      <c r="O58" s="98">
        <f t="shared" si="11"/>
        <v>1410</v>
      </c>
      <c r="P58" s="98">
        <f t="shared" si="12"/>
        <v>1464</v>
      </c>
      <c r="Q58" s="98">
        <f t="shared" si="13"/>
        <v>1538</v>
      </c>
      <c r="R58" s="98">
        <f t="shared" si="14"/>
        <v>1611</v>
      </c>
      <c r="S58" s="98">
        <f t="shared" si="15"/>
        <v>1684</v>
      </c>
      <c r="T58" s="98">
        <f t="shared" si="16"/>
        <v>1757</v>
      </c>
      <c r="U58" s="98">
        <f t="shared" si="17"/>
        <v>1849</v>
      </c>
      <c r="V58" s="98">
        <f t="shared" si="18"/>
        <v>1940</v>
      </c>
      <c r="W58" s="98">
        <f t="shared" si="19"/>
        <v>2032</v>
      </c>
      <c r="X58" s="98">
        <f t="shared" si="20"/>
        <v>2123</v>
      </c>
      <c r="Y58" s="98">
        <f t="shared" si="21"/>
        <v>2215</v>
      </c>
      <c r="Z58" s="98">
        <f t="shared" si="22"/>
        <v>2331</v>
      </c>
      <c r="AA58" s="98">
        <f t="shared" si="23"/>
        <v>2447</v>
      </c>
      <c r="AB58" s="99">
        <f t="shared" si="24"/>
        <v>2563</v>
      </c>
      <c r="AC58" s="100">
        <f t="shared" si="25"/>
        <v>2679</v>
      </c>
      <c r="AD58" s="101">
        <f t="shared" si="26"/>
        <v>2795</v>
      </c>
    </row>
    <row r="59" spans="1:30" s="34" customFormat="1" ht="11.25" customHeight="1">
      <c r="A59" s="290" t="s">
        <v>184</v>
      </c>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102"/>
      <c r="AD59" s="102"/>
    </row>
    <row r="60" spans="1:29" s="34" customFormat="1" ht="12" customHeight="1">
      <c r="A60" s="281" t="s">
        <v>185</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row>
    <row r="61" spans="1:255" s="117" customFormat="1" ht="12" customHeight="1">
      <c r="A61" s="285" t="s">
        <v>207</v>
      </c>
      <c r="B61" s="286"/>
      <c r="C61" s="286"/>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7"/>
      <c r="AB61" s="288"/>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c r="CI61" s="284"/>
      <c r="CJ61" s="284"/>
      <c r="CK61" s="284"/>
      <c r="CL61" s="284"/>
      <c r="CM61" s="284"/>
      <c r="CN61" s="284"/>
      <c r="CO61" s="284"/>
      <c r="CP61" s="284"/>
      <c r="CQ61" s="284"/>
      <c r="CR61" s="284"/>
      <c r="CS61" s="284"/>
      <c r="CT61" s="284"/>
      <c r="CU61" s="284"/>
      <c r="CV61" s="284"/>
      <c r="CW61" s="284"/>
      <c r="CX61" s="284"/>
      <c r="CY61" s="284"/>
      <c r="CZ61" s="284"/>
      <c r="DA61" s="284"/>
      <c r="DB61" s="284"/>
      <c r="DC61" s="284"/>
      <c r="DD61" s="284"/>
      <c r="DE61" s="284"/>
      <c r="DF61" s="284"/>
      <c r="DG61" s="284"/>
      <c r="DH61" s="284"/>
      <c r="DI61" s="284"/>
      <c r="DJ61" s="284"/>
      <c r="DK61" s="284"/>
      <c r="DL61" s="284"/>
      <c r="DM61" s="284"/>
      <c r="DN61" s="284"/>
      <c r="DO61" s="284"/>
      <c r="DP61" s="284"/>
      <c r="DQ61" s="284"/>
      <c r="DR61" s="284"/>
      <c r="DS61" s="284"/>
      <c r="DT61" s="284"/>
      <c r="DU61" s="284"/>
      <c r="DV61" s="284"/>
      <c r="DW61" s="284"/>
      <c r="DX61" s="284"/>
      <c r="DY61" s="284"/>
      <c r="DZ61" s="284"/>
      <c r="EA61" s="284"/>
      <c r="EB61" s="284"/>
      <c r="EC61" s="284"/>
      <c r="ED61" s="284"/>
      <c r="EE61" s="284"/>
      <c r="EF61" s="284"/>
      <c r="EG61" s="284"/>
      <c r="EH61" s="284"/>
      <c r="EI61" s="284"/>
      <c r="EJ61" s="284"/>
      <c r="EK61" s="284"/>
      <c r="EL61" s="284"/>
      <c r="EM61" s="284"/>
      <c r="EN61" s="284"/>
      <c r="EO61" s="284"/>
      <c r="EP61" s="284"/>
      <c r="EQ61" s="284"/>
      <c r="ER61" s="284"/>
      <c r="ES61" s="284"/>
      <c r="ET61" s="284"/>
      <c r="EU61" s="284"/>
      <c r="EV61" s="284"/>
      <c r="EW61" s="284"/>
      <c r="EX61" s="284"/>
      <c r="EY61" s="284"/>
      <c r="EZ61" s="284"/>
      <c r="FA61" s="284"/>
      <c r="FB61" s="284"/>
      <c r="FC61" s="284"/>
      <c r="FD61" s="284"/>
      <c r="FE61" s="284"/>
      <c r="FF61" s="284"/>
      <c r="FG61" s="284"/>
      <c r="FH61" s="284"/>
      <c r="FI61" s="284"/>
      <c r="FJ61" s="284"/>
      <c r="FK61" s="284"/>
      <c r="FL61" s="284"/>
      <c r="FM61" s="284"/>
      <c r="FN61" s="284"/>
      <c r="FO61" s="284"/>
      <c r="FP61" s="284"/>
      <c r="FQ61" s="284"/>
      <c r="FR61" s="284"/>
      <c r="FS61" s="284"/>
      <c r="FT61" s="284"/>
      <c r="FU61" s="284"/>
      <c r="FV61" s="284"/>
      <c r="FW61" s="284"/>
      <c r="FX61" s="284"/>
      <c r="FY61" s="284"/>
      <c r="FZ61" s="284"/>
      <c r="GA61" s="284"/>
      <c r="GB61" s="284"/>
      <c r="GC61" s="284"/>
      <c r="GD61" s="284"/>
      <c r="GE61" s="284"/>
      <c r="GF61" s="284"/>
      <c r="GG61" s="284"/>
      <c r="GH61" s="284"/>
      <c r="GI61" s="284"/>
      <c r="GJ61" s="284"/>
      <c r="GK61" s="284"/>
      <c r="GL61" s="284"/>
      <c r="GM61" s="284"/>
      <c r="GN61" s="284"/>
      <c r="GO61" s="284"/>
      <c r="GP61" s="284"/>
      <c r="GQ61" s="284"/>
      <c r="GR61" s="284"/>
      <c r="GS61" s="284"/>
      <c r="GT61" s="284"/>
      <c r="GU61" s="284"/>
      <c r="GV61" s="284"/>
      <c r="GW61" s="284"/>
      <c r="GX61" s="284"/>
      <c r="GY61" s="284"/>
      <c r="GZ61" s="284"/>
      <c r="HA61" s="284"/>
      <c r="HB61" s="284"/>
      <c r="HC61" s="284"/>
      <c r="HD61" s="284"/>
      <c r="HE61" s="284"/>
      <c r="HF61" s="284"/>
      <c r="HG61" s="284"/>
      <c r="HH61" s="284"/>
      <c r="HI61" s="284"/>
      <c r="HJ61" s="284"/>
      <c r="HK61" s="284"/>
      <c r="HL61" s="284"/>
      <c r="HM61" s="284"/>
      <c r="HN61" s="284"/>
      <c r="HO61" s="284"/>
      <c r="HP61" s="284"/>
      <c r="HQ61" s="284"/>
      <c r="HR61" s="284"/>
      <c r="HS61" s="284"/>
      <c r="HT61" s="284"/>
      <c r="HU61" s="284"/>
      <c r="HV61" s="284"/>
      <c r="HW61" s="284"/>
      <c r="HX61" s="284"/>
      <c r="HY61" s="284"/>
      <c r="HZ61" s="284"/>
      <c r="IA61" s="284"/>
      <c r="IB61" s="284"/>
      <c r="IC61" s="284"/>
      <c r="ID61" s="284"/>
      <c r="IE61" s="284"/>
      <c r="IF61" s="284"/>
      <c r="IG61" s="284"/>
      <c r="IH61" s="284"/>
      <c r="II61" s="284"/>
      <c r="IJ61" s="284"/>
      <c r="IK61" s="284"/>
      <c r="IL61" s="284"/>
      <c r="IM61" s="284"/>
      <c r="IN61" s="284"/>
      <c r="IO61" s="284"/>
      <c r="IP61" s="284"/>
      <c r="IQ61" s="284"/>
      <c r="IR61" s="284"/>
      <c r="IS61" s="284"/>
      <c r="IT61" s="284"/>
      <c r="IU61" s="284"/>
    </row>
    <row r="62" spans="1:255" s="117" customFormat="1" ht="12" customHeight="1">
      <c r="A62" s="89" t="s">
        <v>208</v>
      </c>
      <c r="B62" s="33"/>
      <c r="C62" s="33"/>
      <c r="D62" s="33"/>
      <c r="E62" s="33"/>
      <c r="F62" s="33"/>
      <c r="G62" s="33"/>
      <c r="H62" s="33"/>
      <c r="I62" s="33"/>
      <c r="J62" s="33"/>
      <c r="K62" s="33"/>
      <c r="L62" s="33"/>
      <c r="M62" s="33"/>
      <c r="N62" s="33"/>
      <c r="O62" s="33"/>
      <c r="P62" s="33"/>
      <c r="Q62" s="33"/>
      <c r="R62" s="33"/>
      <c r="S62" s="33"/>
      <c r="T62" s="33"/>
      <c r="U62" s="33"/>
      <c r="V62" s="33"/>
      <c r="W62" s="33"/>
      <c r="X62" s="33"/>
      <c r="Y62" s="102"/>
      <c r="Z62" s="102"/>
      <c r="AA62" s="85"/>
      <c r="AB62" s="86"/>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c r="EQ62" s="84"/>
      <c r="ER62" s="84"/>
      <c r="ES62" s="84"/>
      <c r="ET62" s="84"/>
      <c r="EU62" s="84"/>
      <c r="EV62" s="84"/>
      <c r="EW62" s="84"/>
      <c r="EX62" s="84"/>
      <c r="EY62" s="84"/>
      <c r="EZ62" s="84"/>
      <c r="FA62" s="84"/>
      <c r="FB62" s="84"/>
      <c r="FC62" s="84"/>
      <c r="FD62" s="84"/>
      <c r="FE62" s="84"/>
      <c r="FF62" s="84"/>
      <c r="FG62" s="84"/>
      <c r="FH62" s="84"/>
      <c r="FI62" s="84"/>
      <c r="FJ62" s="84"/>
      <c r="FK62" s="84"/>
      <c r="FL62" s="84"/>
      <c r="FM62" s="84"/>
      <c r="FN62" s="84"/>
      <c r="FO62" s="84"/>
      <c r="FP62" s="84"/>
      <c r="FQ62" s="84"/>
      <c r="FR62" s="84"/>
      <c r="FS62" s="84"/>
      <c r="FT62" s="84"/>
      <c r="FU62" s="84"/>
      <c r="FV62" s="84"/>
      <c r="FW62" s="84"/>
      <c r="FX62" s="84"/>
      <c r="FY62" s="84"/>
      <c r="FZ62" s="84"/>
      <c r="GA62" s="84"/>
      <c r="GB62" s="84"/>
      <c r="GC62" s="84"/>
      <c r="GD62" s="84"/>
      <c r="GE62" s="84"/>
      <c r="GF62" s="84"/>
      <c r="GG62" s="84"/>
      <c r="GH62" s="84"/>
      <c r="GI62" s="84"/>
      <c r="GJ62" s="84"/>
      <c r="GK62" s="84"/>
      <c r="GL62" s="84"/>
      <c r="GM62" s="84"/>
      <c r="GN62" s="84"/>
      <c r="GO62" s="84"/>
      <c r="GP62" s="84"/>
      <c r="GQ62" s="84"/>
      <c r="GR62" s="84"/>
      <c r="GS62" s="84"/>
      <c r="GT62" s="84"/>
      <c r="GU62" s="84"/>
      <c r="GV62" s="84"/>
      <c r="GW62" s="84"/>
      <c r="GX62" s="84"/>
      <c r="GY62" s="84"/>
      <c r="GZ62" s="84"/>
      <c r="HA62" s="84"/>
      <c r="HB62" s="84"/>
      <c r="HC62" s="84"/>
      <c r="HD62" s="84"/>
      <c r="HE62" s="84"/>
      <c r="HF62" s="84"/>
      <c r="HG62" s="84"/>
      <c r="HH62" s="84"/>
      <c r="HI62" s="84"/>
      <c r="HJ62" s="84"/>
      <c r="HK62" s="84"/>
      <c r="HL62" s="84"/>
      <c r="HM62" s="84"/>
      <c r="HN62" s="84"/>
      <c r="HO62" s="84"/>
      <c r="HP62" s="84"/>
      <c r="HQ62" s="84"/>
      <c r="HR62" s="84"/>
      <c r="HS62" s="84"/>
      <c r="HT62" s="84"/>
      <c r="HU62" s="84"/>
      <c r="HV62" s="84"/>
      <c r="HW62" s="84"/>
      <c r="HX62" s="84"/>
      <c r="HY62" s="84"/>
      <c r="HZ62" s="84"/>
      <c r="IA62" s="84"/>
      <c r="IB62" s="84"/>
      <c r="IC62" s="84"/>
      <c r="ID62" s="84"/>
      <c r="IE62" s="84"/>
      <c r="IF62" s="84"/>
      <c r="IG62" s="84"/>
      <c r="IH62" s="84"/>
      <c r="II62" s="84"/>
      <c r="IJ62" s="84"/>
      <c r="IK62" s="84"/>
      <c r="IL62" s="84"/>
      <c r="IM62" s="84"/>
      <c r="IN62" s="84"/>
      <c r="IO62" s="84"/>
      <c r="IP62" s="84"/>
      <c r="IQ62" s="84"/>
      <c r="IR62" s="84"/>
      <c r="IS62" s="84"/>
      <c r="IT62" s="84"/>
      <c r="IU62" s="84"/>
    </row>
    <row r="63" spans="1:255" s="117" customFormat="1" ht="12" customHeight="1">
      <c r="A63" s="89" t="s">
        <v>186</v>
      </c>
      <c r="B63" s="33"/>
      <c r="C63" s="33"/>
      <c r="D63" s="33"/>
      <c r="E63" s="33"/>
      <c r="F63" s="33"/>
      <c r="G63" s="33"/>
      <c r="H63" s="33"/>
      <c r="I63" s="33"/>
      <c r="J63" s="33"/>
      <c r="K63" s="33"/>
      <c r="L63" s="33"/>
      <c r="M63" s="33"/>
      <c r="N63" s="33"/>
      <c r="O63" s="33"/>
      <c r="P63" s="33"/>
      <c r="Q63" s="33"/>
      <c r="R63" s="33"/>
      <c r="S63" s="33"/>
      <c r="T63" s="33"/>
      <c r="U63" s="33"/>
      <c r="V63" s="33"/>
      <c r="W63" s="33"/>
      <c r="X63" s="33"/>
      <c r="Y63" s="102"/>
      <c r="Z63" s="102"/>
      <c r="AA63" s="85"/>
      <c r="AB63" s="86"/>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X63" s="84"/>
      <c r="FY63" s="84"/>
      <c r="FZ63" s="84"/>
      <c r="GA63" s="84"/>
      <c r="GB63" s="84"/>
      <c r="GC63" s="84"/>
      <c r="GD63" s="84"/>
      <c r="GE63" s="84"/>
      <c r="GF63" s="84"/>
      <c r="GG63" s="84"/>
      <c r="GH63" s="84"/>
      <c r="GI63" s="84"/>
      <c r="GJ63" s="84"/>
      <c r="GK63" s="84"/>
      <c r="GL63" s="84"/>
      <c r="GM63" s="84"/>
      <c r="GN63" s="84"/>
      <c r="GO63" s="84"/>
      <c r="GP63" s="84"/>
      <c r="GQ63" s="84"/>
      <c r="GR63" s="84"/>
      <c r="GS63" s="84"/>
      <c r="GT63" s="84"/>
      <c r="GU63" s="84"/>
      <c r="GV63" s="84"/>
      <c r="GW63" s="84"/>
      <c r="GX63" s="84"/>
      <c r="GY63" s="84"/>
      <c r="GZ63" s="84"/>
      <c r="HA63" s="84"/>
      <c r="HB63" s="84"/>
      <c r="HC63" s="84"/>
      <c r="HD63" s="84"/>
      <c r="HE63" s="84"/>
      <c r="HF63" s="84"/>
      <c r="HG63" s="84"/>
      <c r="HH63" s="84"/>
      <c r="HI63" s="84"/>
      <c r="HJ63" s="84"/>
      <c r="HK63" s="84"/>
      <c r="HL63" s="84"/>
      <c r="HM63" s="84"/>
      <c r="HN63" s="84"/>
      <c r="HO63" s="84"/>
      <c r="HP63" s="84"/>
      <c r="HQ63" s="84"/>
      <c r="HR63" s="84"/>
      <c r="HS63" s="84"/>
      <c r="HT63" s="84"/>
      <c r="HU63" s="84"/>
      <c r="HV63" s="84"/>
      <c r="HW63" s="84"/>
      <c r="HX63" s="84"/>
      <c r="HY63" s="84"/>
      <c r="HZ63" s="84"/>
      <c r="IA63" s="84"/>
      <c r="IB63" s="84"/>
      <c r="IC63" s="84"/>
      <c r="ID63" s="84"/>
      <c r="IE63" s="84"/>
      <c r="IF63" s="84"/>
      <c r="IG63" s="84"/>
      <c r="IH63" s="84"/>
      <c r="II63" s="84"/>
      <c r="IJ63" s="84"/>
      <c r="IK63" s="84"/>
      <c r="IL63" s="84"/>
      <c r="IM63" s="84"/>
      <c r="IN63" s="84"/>
      <c r="IO63" s="84"/>
      <c r="IP63" s="84"/>
      <c r="IQ63" s="84"/>
      <c r="IR63" s="84"/>
      <c r="IS63" s="84"/>
      <c r="IT63" s="84"/>
      <c r="IU63" s="84"/>
    </row>
    <row r="64" spans="1:29" ht="15.75" customHeight="1">
      <c r="A64" s="26" t="s">
        <v>187</v>
      </c>
      <c r="B64" s="281" t="s">
        <v>188</v>
      </c>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3" t="s">
        <v>205</v>
      </c>
      <c r="AC64" s="283"/>
    </row>
    <row r="65" ht="15.75" customHeight="1"/>
  </sheetData>
  <sheetProtection/>
  <mergeCells count="15">
    <mergeCell ref="A1:AC1"/>
    <mergeCell ref="A59:AB59"/>
    <mergeCell ref="A60:AC60"/>
    <mergeCell ref="D2:N2"/>
    <mergeCell ref="GU61:HW61"/>
    <mergeCell ref="HX61:IU61"/>
    <mergeCell ref="B64:AA64"/>
    <mergeCell ref="AB64:AC64"/>
    <mergeCell ref="EO61:FQ61"/>
    <mergeCell ref="FR61:GT61"/>
    <mergeCell ref="BF61:CH61"/>
    <mergeCell ref="CI61:DK61"/>
    <mergeCell ref="DL61:EN61"/>
    <mergeCell ref="A61:Z61"/>
    <mergeCell ref="AA61:AB6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65"/>
  <sheetViews>
    <sheetView zoomScalePageLayoutView="0" workbookViewId="0" topLeftCell="A1">
      <selection activeCell="A1" sqref="A1:F1"/>
    </sheetView>
  </sheetViews>
  <sheetFormatPr defaultColWidth="9.00390625" defaultRowHeight="16.5"/>
  <cols>
    <col min="1" max="1" width="13.75390625" style="0" customWidth="1"/>
    <col min="3" max="3" width="62.25390625" style="0" customWidth="1"/>
  </cols>
  <sheetData>
    <row r="1" spans="1:6" ht="27" customHeight="1">
      <c r="A1" s="319" t="s">
        <v>95</v>
      </c>
      <c r="B1" s="319"/>
      <c r="C1" s="319"/>
      <c r="D1" s="319"/>
      <c r="E1" s="319"/>
      <c r="F1" s="319"/>
    </row>
    <row r="2" spans="1:6" ht="16.5" customHeight="1">
      <c r="A2" s="320" t="s">
        <v>225</v>
      </c>
      <c r="B2" s="321"/>
      <c r="C2" s="321"/>
      <c r="D2" s="321"/>
      <c r="E2" s="321"/>
      <c r="F2" s="321"/>
    </row>
    <row r="3" spans="1:6" ht="15.75">
      <c r="A3" s="321" t="s">
        <v>226</v>
      </c>
      <c r="B3" s="321"/>
      <c r="C3" s="321"/>
      <c r="D3" s="321"/>
      <c r="E3" s="321"/>
      <c r="F3" s="321"/>
    </row>
    <row r="4" spans="1:6" ht="15.75">
      <c r="A4" s="321" t="s">
        <v>227</v>
      </c>
      <c r="B4" s="321"/>
      <c r="C4" s="321"/>
      <c r="D4" s="321"/>
      <c r="E4" s="321"/>
      <c r="F4" s="321"/>
    </row>
    <row r="5" spans="1:6" ht="16.5" thickBot="1">
      <c r="A5" s="322" t="s">
        <v>96</v>
      </c>
      <c r="B5" s="322"/>
      <c r="C5" s="322"/>
      <c r="D5" s="322"/>
      <c r="E5" s="322"/>
      <c r="F5" s="322"/>
    </row>
    <row r="6" spans="1:6" ht="16.5" thickBot="1">
      <c r="A6" s="310" t="s">
        <v>22</v>
      </c>
      <c r="B6" s="311"/>
      <c r="C6" s="312"/>
      <c r="D6" s="313" t="s">
        <v>97</v>
      </c>
      <c r="E6" s="314"/>
      <c r="F6" s="315"/>
    </row>
    <row r="7" spans="1:6" ht="18.75" customHeight="1">
      <c r="A7" s="297" t="s">
        <v>98</v>
      </c>
      <c r="B7" s="297" t="s">
        <v>23</v>
      </c>
      <c r="C7" s="297" t="s">
        <v>99</v>
      </c>
      <c r="D7" s="38" t="s">
        <v>24</v>
      </c>
      <c r="E7" s="38" t="s">
        <v>25</v>
      </c>
      <c r="F7" s="316" t="s">
        <v>103</v>
      </c>
    </row>
    <row r="8" spans="1:6" ht="15.75">
      <c r="A8" s="298"/>
      <c r="B8" s="298"/>
      <c r="C8" s="298"/>
      <c r="D8" s="38" t="s">
        <v>100</v>
      </c>
      <c r="E8" s="38" t="s">
        <v>100</v>
      </c>
      <c r="F8" s="317"/>
    </row>
    <row r="9" spans="1:6" ht="16.5" thickBot="1">
      <c r="A9" s="299"/>
      <c r="B9" s="299"/>
      <c r="C9" s="299"/>
      <c r="D9" s="39" t="s">
        <v>101</v>
      </c>
      <c r="E9" s="39" t="s">
        <v>102</v>
      </c>
      <c r="F9" s="318"/>
    </row>
    <row r="10" spans="1:6" ht="15.75">
      <c r="A10" s="302" t="s">
        <v>26</v>
      </c>
      <c r="B10" s="41" t="s">
        <v>27</v>
      </c>
      <c r="C10" s="41" t="s">
        <v>104</v>
      </c>
      <c r="D10" s="41">
        <v>0.16</v>
      </c>
      <c r="E10" s="43">
        <v>0.07</v>
      </c>
      <c r="F10" s="45">
        <v>0.23</v>
      </c>
    </row>
    <row r="11" spans="1:6" ht="16.5" thickBot="1">
      <c r="A11" s="303"/>
      <c r="B11" s="42" t="s">
        <v>28</v>
      </c>
      <c r="C11" s="42" t="s">
        <v>105</v>
      </c>
      <c r="D11" s="42">
        <v>0.12</v>
      </c>
      <c r="E11" s="44">
        <v>0.07</v>
      </c>
      <c r="F11" s="46">
        <v>0.19</v>
      </c>
    </row>
    <row r="12" spans="1:6" ht="18.75" customHeight="1" thickBot="1">
      <c r="A12" s="48" t="s">
        <v>32</v>
      </c>
      <c r="B12" s="42" t="s">
        <v>29</v>
      </c>
      <c r="C12" s="42" t="s">
        <v>106</v>
      </c>
      <c r="D12" s="42">
        <v>0.89</v>
      </c>
      <c r="E12" s="44">
        <v>0.07</v>
      </c>
      <c r="F12" s="46">
        <v>0.96</v>
      </c>
    </row>
    <row r="13" spans="1:6" ht="15.75">
      <c r="A13" s="40"/>
      <c r="B13" s="41" t="s">
        <v>30</v>
      </c>
      <c r="C13" s="41" t="s">
        <v>109</v>
      </c>
      <c r="D13" s="41">
        <v>0.14</v>
      </c>
      <c r="E13" s="43">
        <v>0.07</v>
      </c>
      <c r="F13" s="45">
        <v>0.21</v>
      </c>
    </row>
    <row r="14" spans="1:6" ht="15.75">
      <c r="A14" s="49"/>
      <c r="B14" s="41" t="s">
        <v>31</v>
      </c>
      <c r="C14" s="41" t="s">
        <v>110</v>
      </c>
      <c r="D14" s="41">
        <v>0.14</v>
      </c>
      <c r="E14" s="43">
        <v>0.07</v>
      </c>
      <c r="F14" s="45">
        <v>0.21</v>
      </c>
    </row>
    <row r="15" spans="1:6" ht="15.75">
      <c r="A15" s="49"/>
      <c r="B15" s="41" t="s">
        <v>33</v>
      </c>
      <c r="C15" s="41" t="s">
        <v>111</v>
      </c>
      <c r="D15" s="41">
        <v>0.09</v>
      </c>
      <c r="E15" s="43">
        <v>0.07</v>
      </c>
      <c r="F15" s="45">
        <v>0.16</v>
      </c>
    </row>
    <row r="16" spans="1:6" ht="15.75">
      <c r="A16" s="49"/>
      <c r="B16" s="41" t="s">
        <v>34</v>
      </c>
      <c r="C16" s="41" t="s">
        <v>112</v>
      </c>
      <c r="D16" s="41">
        <v>0.06</v>
      </c>
      <c r="E16" s="43">
        <v>0.07</v>
      </c>
      <c r="F16" s="45">
        <v>0.13</v>
      </c>
    </row>
    <row r="17" spans="1:6" ht="15.75">
      <c r="A17" s="49"/>
      <c r="B17" s="41" t="s">
        <v>35</v>
      </c>
      <c r="C17" s="41" t="s">
        <v>44</v>
      </c>
      <c r="D17" s="41">
        <v>0.11</v>
      </c>
      <c r="E17" s="43">
        <v>0.07</v>
      </c>
      <c r="F17" s="45">
        <v>0.18</v>
      </c>
    </row>
    <row r="18" spans="1:6" ht="15.75">
      <c r="A18" s="49"/>
      <c r="B18" s="41" t="s">
        <v>36</v>
      </c>
      <c r="C18" s="41" t="s">
        <v>113</v>
      </c>
      <c r="D18" s="41">
        <v>0.4</v>
      </c>
      <c r="E18" s="43">
        <v>0.07</v>
      </c>
      <c r="F18" s="45">
        <v>0.47</v>
      </c>
    </row>
    <row r="19" spans="1:6" ht="15.75">
      <c r="A19" s="49"/>
      <c r="B19" s="41" t="s">
        <v>37</v>
      </c>
      <c r="C19" s="41" t="s">
        <v>114</v>
      </c>
      <c r="D19" s="41">
        <v>0.33</v>
      </c>
      <c r="E19" s="43">
        <v>0.07</v>
      </c>
      <c r="F19" s="45">
        <v>0.4</v>
      </c>
    </row>
    <row r="20" spans="1:6" ht="15.75">
      <c r="A20" s="49"/>
      <c r="B20" s="41" t="s">
        <v>38</v>
      </c>
      <c r="C20" s="41" t="s">
        <v>115</v>
      </c>
      <c r="D20" s="41">
        <v>0.13</v>
      </c>
      <c r="E20" s="43">
        <v>0.07</v>
      </c>
      <c r="F20" s="45">
        <v>0.2</v>
      </c>
    </row>
    <row r="21" spans="1:6" ht="27" customHeight="1">
      <c r="A21" s="49"/>
      <c r="B21" s="41" t="s">
        <v>39</v>
      </c>
      <c r="C21" s="41" t="s">
        <v>209</v>
      </c>
      <c r="D21" s="41">
        <v>0.14</v>
      </c>
      <c r="E21" s="43">
        <v>0.07</v>
      </c>
      <c r="F21" s="45">
        <v>0.21</v>
      </c>
    </row>
    <row r="22" spans="1:6" ht="15.75">
      <c r="A22" s="49"/>
      <c r="B22" s="41" t="s">
        <v>40</v>
      </c>
      <c r="C22" s="41" t="s">
        <v>116</v>
      </c>
      <c r="D22" s="41">
        <v>0.2</v>
      </c>
      <c r="E22" s="43">
        <v>0.07</v>
      </c>
      <c r="F22" s="45">
        <v>0.27</v>
      </c>
    </row>
    <row r="23" spans="1:6" ht="15.75">
      <c r="A23" s="49"/>
      <c r="B23" s="41" t="s">
        <v>41</v>
      </c>
      <c r="C23" s="41" t="s">
        <v>117</v>
      </c>
      <c r="D23" s="41">
        <v>0.34</v>
      </c>
      <c r="E23" s="43">
        <v>0.07</v>
      </c>
      <c r="F23" s="45">
        <v>0.41</v>
      </c>
    </row>
    <row r="24" spans="1:6" ht="15.75">
      <c r="A24" s="40" t="s">
        <v>107</v>
      </c>
      <c r="B24" s="41" t="s">
        <v>42</v>
      </c>
      <c r="C24" s="41" t="s">
        <v>118</v>
      </c>
      <c r="D24" s="41">
        <v>0.4</v>
      </c>
      <c r="E24" s="43">
        <v>0.07</v>
      </c>
      <c r="F24" s="45">
        <v>0.47</v>
      </c>
    </row>
    <row r="25" spans="1:6" ht="15.75">
      <c r="A25" s="50"/>
      <c r="B25" s="41" t="s">
        <v>43</v>
      </c>
      <c r="C25" s="41" t="s">
        <v>119</v>
      </c>
      <c r="D25" s="41">
        <v>0.32</v>
      </c>
      <c r="E25" s="43">
        <v>0.07</v>
      </c>
      <c r="F25" s="45">
        <v>0.39</v>
      </c>
    </row>
    <row r="26" spans="1:6" ht="15.75">
      <c r="A26" s="50"/>
      <c r="B26" s="41" t="s">
        <v>45</v>
      </c>
      <c r="C26" s="41" t="s">
        <v>120</v>
      </c>
      <c r="D26" s="41">
        <v>0.21</v>
      </c>
      <c r="E26" s="43">
        <v>0.07</v>
      </c>
      <c r="F26" s="45">
        <v>0.28</v>
      </c>
    </row>
    <row r="27" spans="1:6" ht="15.75">
      <c r="A27" s="50"/>
      <c r="B27" s="41" t="s">
        <v>46</v>
      </c>
      <c r="C27" s="41" t="s">
        <v>121</v>
      </c>
      <c r="D27" s="41">
        <v>0.04</v>
      </c>
      <c r="E27" s="43">
        <v>0.07</v>
      </c>
      <c r="F27" s="45">
        <v>0.11</v>
      </c>
    </row>
    <row r="28" spans="1:6" ht="15.75">
      <c r="A28" s="50"/>
      <c r="B28" s="41" t="s">
        <v>47</v>
      </c>
      <c r="C28" s="41" t="s">
        <v>122</v>
      </c>
      <c r="D28" s="41">
        <v>0.21</v>
      </c>
      <c r="E28" s="43">
        <v>0.07</v>
      </c>
      <c r="F28" s="45">
        <v>0.28</v>
      </c>
    </row>
    <row r="29" spans="1:6" ht="15.75">
      <c r="A29" s="50"/>
      <c r="B29" s="41" t="s">
        <v>108</v>
      </c>
      <c r="C29" s="41" t="s">
        <v>123</v>
      </c>
      <c r="D29" s="41">
        <v>0.19</v>
      </c>
      <c r="E29" s="43">
        <v>0.07</v>
      </c>
      <c r="F29" s="45">
        <v>0.26</v>
      </c>
    </row>
    <row r="30" spans="1:6" ht="16.5" thickBot="1">
      <c r="A30" s="47"/>
      <c r="B30" s="42" t="s">
        <v>48</v>
      </c>
      <c r="C30" s="42" t="s">
        <v>124</v>
      </c>
      <c r="D30" s="42">
        <v>0.13</v>
      </c>
      <c r="E30" s="44">
        <v>0.07</v>
      </c>
      <c r="F30" s="46">
        <v>0.2</v>
      </c>
    </row>
    <row r="31" spans="1:6" ht="25.5" thickBot="1">
      <c r="A31" s="48" t="s">
        <v>125</v>
      </c>
      <c r="B31" s="42" t="s">
        <v>49</v>
      </c>
      <c r="C31" s="42" t="s">
        <v>125</v>
      </c>
      <c r="D31" s="42">
        <v>0.17</v>
      </c>
      <c r="E31" s="44">
        <v>0.07</v>
      </c>
      <c r="F31" s="46">
        <v>0.24</v>
      </c>
    </row>
    <row r="32" spans="1:6" ht="24.75">
      <c r="A32" s="40" t="s">
        <v>126</v>
      </c>
      <c r="B32" s="41" t="s">
        <v>50</v>
      </c>
      <c r="C32" s="41" t="s">
        <v>128</v>
      </c>
      <c r="D32" s="41">
        <v>0.3</v>
      </c>
      <c r="E32" s="43">
        <v>0.07</v>
      </c>
      <c r="F32" s="45">
        <v>0.37</v>
      </c>
    </row>
    <row r="33" spans="1:6" ht="16.5" thickBot="1">
      <c r="A33" s="48" t="s">
        <v>127</v>
      </c>
      <c r="B33" s="42" t="s">
        <v>51</v>
      </c>
      <c r="C33" s="42" t="s">
        <v>129</v>
      </c>
      <c r="D33" s="42">
        <v>0.15</v>
      </c>
      <c r="E33" s="44">
        <v>0.07</v>
      </c>
      <c r="F33" s="46">
        <v>0.22</v>
      </c>
    </row>
    <row r="34" spans="1:6" ht="15.75">
      <c r="A34" s="51"/>
      <c r="B34" s="41" t="s">
        <v>52</v>
      </c>
      <c r="C34" s="41" t="s">
        <v>65</v>
      </c>
      <c r="D34" s="41">
        <v>0.54</v>
      </c>
      <c r="E34" s="43">
        <v>0.07</v>
      </c>
      <c r="F34" s="45">
        <v>0.61</v>
      </c>
    </row>
    <row r="35" spans="1:6" ht="15.75">
      <c r="A35" s="49"/>
      <c r="B35" s="41" t="s">
        <v>53</v>
      </c>
      <c r="C35" s="41" t="s">
        <v>63</v>
      </c>
      <c r="D35" s="41">
        <v>0.32</v>
      </c>
      <c r="E35" s="43">
        <v>0.07</v>
      </c>
      <c r="F35" s="45">
        <v>0.39</v>
      </c>
    </row>
    <row r="36" spans="1:6" ht="15.75">
      <c r="A36" s="40" t="s">
        <v>61</v>
      </c>
      <c r="B36" s="41" t="s">
        <v>54</v>
      </c>
      <c r="C36" s="41" t="s">
        <v>130</v>
      </c>
      <c r="D36" s="41">
        <v>0.34</v>
      </c>
      <c r="E36" s="43">
        <v>0.07</v>
      </c>
      <c r="F36" s="45">
        <v>0.41</v>
      </c>
    </row>
    <row r="37" spans="1:6" ht="15.75">
      <c r="A37" s="50"/>
      <c r="B37" s="41" t="s">
        <v>55</v>
      </c>
      <c r="C37" s="41" t="s">
        <v>131</v>
      </c>
      <c r="D37" s="41">
        <v>0.46</v>
      </c>
      <c r="E37" s="43">
        <v>0.07</v>
      </c>
      <c r="F37" s="45">
        <v>0.53</v>
      </c>
    </row>
    <row r="38" spans="1:6" ht="16.5" thickBot="1">
      <c r="A38" s="47"/>
      <c r="B38" s="42" t="s">
        <v>56</v>
      </c>
      <c r="C38" s="42" t="s">
        <v>132</v>
      </c>
      <c r="D38" s="42">
        <v>0.41</v>
      </c>
      <c r="E38" s="44">
        <v>0.07</v>
      </c>
      <c r="F38" s="46">
        <v>0.48</v>
      </c>
    </row>
    <row r="39" spans="1:6" ht="15.75">
      <c r="A39" s="302" t="s">
        <v>133</v>
      </c>
      <c r="B39" s="41" t="s">
        <v>134</v>
      </c>
      <c r="C39" s="41" t="s">
        <v>135</v>
      </c>
      <c r="D39" s="41">
        <v>0.09</v>
      </c>
      <c r="E39" s="43">
        <v>0.07</v>
      </c>
      <c r="F39" s="45">
        <v>0.16</v>
      </c>
    </row>
    <row r="40" spans="1:6" ht="16.5" thickBot="1">
      <c r="A40" s="303"/>
      <c r="B40" s="42" t="s">
        <v>57</v>
      </c>
      <c r="C40" s="42" t="s">
        <v>136</v>
      </c>
      <c r="D40" s="42">
        <v>0.11</v>
      </c>
      <c r="E40" s="44">
        <v>0.07</v>
      </c>
      <c r="F40" s="46">
        <v>0.18</v>
      </c>
    </row>
    <row r="41" spans="1:6" ht="15.75">
      <c r="A41" s="52"/>
      <c r="B41" s="41" t="s">
        <v>58</v>
      </c>
      <c r="C41" s="41" t="s">
        <v>72</v>
      </c>
      <c r="D41" s="41">
        <v>0.34</v>
      </c>
      <c r="E41" s="43">
        <v>0.07</v>
      </c>
      <c r="F41" s="45">
        <v>0.41</v>
      </c>
    </row>
    <row r="42" spans="1:6" ht="15.75">
      <c r="A42" s="49"/>
      <c r="B42" s="41" t="s">
        <v>59</v>
      </c>
      <c r="C42" s="41" t="s">
        <v>74</v>
      </c>
      <c r="D42" s="41">
        <v>0.85</v>
      </c>
      <c r="E42" s="43">
        <v>0.07</v>
      </c>
      <c r="F42" s="45">
        <v>0.92</v>
      </c>
    </row>
    <row r="43" spans="1:6" ht="15.75">
      <c r="A43" s="49"/>
      <c r="B43" s="41" t="s">
        <v>60</v>
      </c>
      <c r="C43" s="41" t="s">
        <v>76</v>
      </c>
      <c r="D43" s="41">
        <v>0.14</v>
      </c>
      <c r="E43" s="43">
        <v>0.07</v>
      </c>
      <c r="F43" s="45">
        <v>0.21</v>
      </c>
    </row>
    <row r="44" spans="1:6" ht="15.75">
      <c r="A44" s="40" t="s">
        <v>137</v>
      </c>
      <c r="B44" s="41" t="s">
        <v>62</v>
      </c>
      <c r="C44" s="41" t="s">
        <v>138</v>
      </c>
      <c r="D44" s="41">
        <v>0.09</v>
      </c>
      <c r="E44" s="43">
        <v>0.07</v>
      </c>
      <c r="F44" s="45">
        <v>0.16</v>
      </c>
    </row>
    <row r="45" spans="1:6" ht="15.75">
      <c r="A45" s="50"/>
      <c r="B45" s="41" t="s">
        <v>64</v>
      </c>
      <c r="C45" s="41" t="s">
        <v>139</v>
      </c>
      <c r="D45" s="41">
        <v>0.15</v>
      </c>
      <c r="E45" s="43">
        <v>0.07</v>
      </c>
      <c r="F45" s="45">
        <v>0.22</v>
      </c>
    </row>
    <row r="46" spans="1:6" ht="15.75">
      <c r="A46" s="50"/>
      <c r="B46" s="41" t="s">
        <v>66</v>
      </c>
      <c r="C46" s="41" t="s">
        <v>140</v>
      </c>
      <c r="D46" s="41">
        <v>0.1</v>
      </c>
      <c r="E46" s="43">
        <v>0.07</v>
      </c>
      <c r="F46" s="45">
        <v>0.17</v>
      </c>
    </row>
    <row r="47" spans="1:6" ht="16.5" thickBot="1">
      <c r="A47" s="47"/>
      <c r="B47" s="42" t="s">
        <v>67</v>
      </c>
      <c r="C47" s="42" t="s">
        <v>141</v>
      </c>
      <c r="D47" s="42">
        <v>0.1</v>
      </c>
      <c r="E47" s="44">
        <v>0.07</v>
      </c>
      <c r="F47" s="46">
        <v>0.17</v>
      </c>
    </row>
    <row r="48" spans="1:6" ht="18.75" customHeight="1" thickBot="1">
      <c r="A48" s="48" t="s">
        <v>69</v>
      </c>
      <c r="B48" s="42" t="s">
        <v>68</v>
      </c>
      <c r="C48" s="42" t="s">
        <v>142</v>
      </c>
      <c r="D48" s="42">
        <v>0.1</v>
      </c>
      <c r="E48" s="44">
        <v>0.07</v>
      </c>
      <c r="F48" s="46">
        <v>0.17</v>
      </c>
    </row>
    <row r="49" spans="1:6" ht="24.75">
      <c r="A49" s="53"/>
      <c r="B49" s="41" t="s">
        <v>144</v>
      </c>
      <c r="C49" s="41" t="s">
        <v>210</v>
      </c>
      <c r="D49" s="41">
        <v>0.05</v>
      </c>
      <c r="E49" s="43">
        <v>0.07</v>
      </c>
      <c r="F49" s="45">
        <v>0.12</v>
      </c>
    </row>
    <row r="50" spans="1:6" ht="24.75">
      <c r="A50" s="40" t="s">
        <v>143</v>
      </c>
      <c r="B50" s="41" t="s">
        <v>70</v>
      </c>
      <c r="C50" s="41" t="s">
        <v>145</v>
      </c>
      <c r="D50" s="41">
        <v>0.06</v>
      </c>
      <c r="E50" s="43">
        <v>0.07</v>
      </c>
      <c r="F50" s="45">
        <v>0.13</v>
      </c>
    </row>
    <row r="51" spans="1:6" ht="16.5" thickBot="1">
      <c r="A51" s="47"/>
      <c r="B51" s="42" t="s">
        <v>71</v>
      </c>
      <c r="C51" s="42" t="s">
        <v>212</v>
      </c>
      <c r="D51" s="42">
        <v>0.04</v>
      </c>
      <c r="E51" s="44">
        <v>0.07</v>
      </c>
      <c r="F51" s="46">
        <v>0.11</v>
      </c>
    </row>
    <row r="52" spans="1:6" ht="16.5" thickBot="1">
      <c r="A52" s="48" t="s">
        <v>78</v>
      </c>
      <c r="B52" s="42" t="s">
        <v>73</v>
      </c>
      <c r="C52" s="42" t="s">
        <v>211</v>
      </c>
      <c r="D52" s="42">
        <v>0.04</v>
      </c>
      <c r="E52" s="44">
        <v>0.07</v>
      </c>
      <c r="F52" s="46">
        <v>0.11</v>
      </c>
    </row>
    <row r="53" spans="1:6" ht="16.5" thickBot="1">
      <c r="A53" s="48" t="s">
        <v>80</v>
      </c>
      <c r="B53" s="42" t="s">
        <v>75</v>
      </c>
      <c r="C53" s="42" t="s">
        <v>146</v>
      </c>
      <c r="D53" s="42">
        <v>0.08</v>
      </c>
      <c r="E53" s="44">
        <v>0.07</v>
      </c>
      <c r="F53" s="46">
        <v>0.15</v>
      </c>
    </row>
    <row r="54" spans="1:6" ht="22.5" customHeight="1">
      <c r="A54" s="306" t="s">
        <v>216</v>
      </c>
      <c r="B54" s="104" t="s">
        <v>214</v>
      </c>
      <c r="C54" s="41" t="s">
        <v>213</v>
      </c>
      <c r="D54" s="41">
        <v>0.06</v>
      </c>
      <c r="E54" s="43">
        <v>0.07</v>
      </c>
      <c r="F54" s="45">
        <v>0.13</v>
      </c>
    </row>
    <row r="55" spans="1:6" ht="16.5" thickBot="1">
      <c r="A55" s="307"/>
      <c r="B55" s="48" t="s">
        <v>215</v>
      </c>
      <c r="C55" s="42" t="s">
        <v>83</v>
      </c>
      <c r="D55" s="42">
        <v>0.04</v>
      </c>
      <c r="E55" s="44">
        <v>0.07</v>
      </c>
      <c r="F55" s="46">
        <v>0.11</v>
      </c>
    </row>
    <row r="56" spans="1:6" ht="15.75">
      <c r="A56" s="308" t="s">
        <v>89</v>
      </c>
      <c r="B56" s="41" t="s">
        <v>77</v>
      </c>
      <c r="C56" s="41" t="s">
        <v>147</v>
      </c>
      <c r="D56" s="41">
        <v>0.06</v>
      </c>
      <c r="E56" s="43">
        <v>0.07</v>
      </c>
      <c r="F56" s="45">
        <v>0.13</v>
      </c>
    </row>
    <row r="57" spans="1:6" ht="25.5" thickBot="1">
      <c r="A57" s="309"/>
      <c r="B57" s="41" t="s">
        <v>217</v>
      </c>
      <c r="C57" s="42" t="s">
        <v>218</v>
      </c>
      <c r="D57" s="41">
        <v>0.16</v>
      </c>
      <c r="E57" s="43">
        <v>0.07</v>
      </c>
      <c r="F57" s="45">
        <v>0.23</v>
      </c>
    </row>
    <row r="58" spans="1:6" ht="22.5" customHeight="1">
      <c r="A58" s="300" t="s">
        <v>219</v>
      </c>
      <c r="B58" s="302" t="s">
        <v>79</v>
      </c>
      <c r="C58" s="302" t="s">
        <v>148</v>
      </c>
      <c r="D58" s="302">
        <v>0.09</v>
      </c>
      <c r="E58" s="295">
        <v>0.07</v>
      </c>
      <c r="F58" s="304">
        <v>0.16</v>
      </c>
    </row>
    <row r="59" spans="1:6" ht="16.5" thickBot="1">
      <c r="A59" s="301"/>
      <c r="B59" s="303"/>
      <c r="C59" s="303"/>
      <c r="D59" s="303"/>
      <c r="E59" s="296"/>
      <c r="F59" s="305"/>
    </row>
    <row r="60" spans="1:6" ht="16.5" thickBot="1">
      <c r="A60" s="48" t="s">
        <v>84</v>
      </c>
      <c r="B60" s="42" t="s">
        <v>149</v>
      </c>
      <c r="C60" s="42" t="s">
        <v>220</v>
      </c>
      <c r="D60" s="42">
        <v>0.04</v>
      </c>
      <c r="E60" s="44">
        <v>0.07</v>
      </c>
      <c r="F60" s="46">
        <v>0.11</v>
      </c>
    </row>
    <row r="61" spans="1:6" ht="25.5" thickBot="1">
      <c r="A61" s="48" t="s">
        <v>221</v>
      </c>
      <c r="B61" s="104" t="s">
        <v>81</v>
      </c>
      <c r="C61" s="118" t="s">
        <v>222</v>
      </c>
      <c r="D61" s="104">
        <v>0.04</v>
      </c>
      <c r="E61" s="105">
        <v>0.07</v>
      </c>
      <c r="F61" s="103">
        <v>0.11</v>
      </c>
    </row>
    <row r="62" spans="1:6" ht="25.5" thickBot="1">
      <c r="A62" s="121" t="s">
        <v>223</v>
      </c>
      <c r="B62" s="118" t="s">
        <v>82</v>
      </c>
      <c r="C62" s="118" t="s">
        <v>224</v>
      </c>
      <c r="D62" s="118">
        <v>0.08</v>
      </c>
      <c r="E62" s="119">
        <v>0.07</v>
      </c>
      <c r="F62" s="120">
        <v>0.15</v>
      </c>
    </row>
    <row r="63" spans="1:6" ht="15.75">
      <c r="A63" s="53"/>
      <c r="B63" s="41" t="s">
        <v>85</v>
      </c>
      <c r="C63" s="41" t="s">
        <v>90</v>
      </c>
      <c r="D63" s="41">
        <v>0.06</v>
      </c>
      <c r="E63" s="43">
        <v>0.07</v>
      </c>
      <c r="F63" s="45">
        <v>0.13</v>
      </c>
    </row>
    <row r="64" spans="1:6" ht="21" customHeight="1">
      <c r="A64" s="40" t="s">
        <v>88</v>
      </c>
      <c r="B64" s="41" t="s">
        <v>86</v>
      </c>
      <c r="C64" s="41" t="s">
        <v>150</v>
      </c>
      <c r="D64" s="41">
        <v>0.17</v>
      </c>
      <c r="E64" s="43">
        <v>0.07</v>
      </c>
      <c r="F64" s="45">
        <v>0.24</v>
      </c>
    </row>
    <row r="65" spans="1:6" ht="16.5" thickBot="1">
      <c r="A65" s="47"/>
      <c r="B65" s="42" t="s">
        <v>87</v>
      </c>
      <c r="C65" s="42" t="s">
        <v>91</v>
      </c>
      <c r="D65" s="42">
        <v>0.1</v>
      </c>
      <c r="E65" s="44">
        <v>0.07</v>
      </c>
      <c r="F65" s="46">
        <v>0.17</v>
      </c>
    </row>
  </sheetData>
  <sheetProtection/>
  <mergeCells count="21">
    <mergeCell ref="A1:F1"/>
    <mergeCell ref="A2:F2"/>
    <mergeCell ref="A5:F5"/>
    <mergeCell ref="A3:F3"/>
    <mergeCell ref="B7:B9"/>
    <mergeCell ref="A4:F4"/>
    <mergeCell ref="A6:C6"/>
    <mergeCell ref="D6:F6"/>
    <mergeCell ref="B58:B59"/>
    <mergeCell ref="C58:C59"/>
    <mergeCell ref="D58:D59"/>
    <mergeCell ref="F7:F9"/>
    <mergeCell ref="E58:E59"/>
    <mergeCell ref="C7:C9"/>
    <mergeCell ref="A58:A59"/>
    <mergeCell ref="A10:A11"/>
    <mergeCell ref="F58:F59"/>
    <mergeCell ref="A7:A9"/>
    <mergeCell ref="A54:A55"/>
    <mergeCell ref="A56:A57"/>
    <mergeCell ref="A39:A4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agm</dc:creator>
  <cp:keywords/>
  <dc:description/>
  <cp:lastModifiedBy>ASUS</cp:lastModifiedBy>
  <cp:lastPrinted>2019-12-16T12:11:01Z</cp:lastPrinted>
  <dcterms:created xsi:type="dcterms:W3CDTF">2003-11-12T04:27:34Z</dcterms:created>
  <dcterms:modified xsi:type="dcterms:W3CDTF">2020-04-11T16:09:58Z</dcterms:modified>
  <cp:category/>
  <cp:version/>
  <cp:contentType/>
  <cp:contentStatus/>
</cp:coreProperties>
</file>