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事務所\"/>
    </mc:Choice>
  </mc:AlternateContent>
  <xr:revisionPtr revIDLastSave="0" documentId="8_{E134209A-E929-4D90-B4EF-1CF25CBCD310}" xr6:coauthVersionLast="33" xr6:coauthVersionMax="33" xr10:uidLastSave="{00000000-0000-0000-0000-000000000000}"/>
  <bookViews>
    <workbookView xWindow="0" yWindow="0" windowWidth="20400" windowHeight="8910" xr2:uid="{994CE1D5-93E1-46BE-A283-D2344BF0F9F8}"/>
  </bookViews>
  <sheets>
    <sheet name="工作表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4" i="1" s="1"/>
  <c r="C15" i="1" s="1"/>
  <c r="C12" i="1"/>
  <c r="H11" i="1"/>
  <c r="G11" i="1"/>
  <c r="F11" i="1"/>
  <c r="G10" i="1"/>
  <c r="F10" i="1"/>
  <c r="H10" i="1" s="1"/>
  <c r="H9" i="1"/>
  <c r="G9" i="1"/>
  <c r="F9" i="1"/>
  <c r="G8" i="1"/>
  <c r="F8" i="1"/>
  <c r="H8" i="1" s="1"/>
  <c r="H7" i="1"/>
  <c r="G7" i="1"/>
  <c r="F7" i="1"/>
  <c r="G6" i="1"/>
  <c r="F6" i="1"/>
  <c r="H6" i="1" s="1"/>
  <c r="G5" i="1"/>
  <c r="F5" i="1"/>
  <c r="H5" i="1" s="1"/>
  <c r="I5" i="1" s="1"/>
  <c r="G4" i="1"/>
  <c r="F4" i="1"/>
  <c r="F12" i="1" s="1"/>
  <c r="D3" i="1"/>
  <c r="H4" i="1" l="1"/>
  <c r="I4" i="1" s="1"/>
  <c r="I12" i="1" s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" authorId="0" shapeId="0" xr:uid="{43C54826-E09E-4987-A036-86A60F060D45}">
      <text>
        <r>
          <rPr>
            <b/>
            <sz val="9"/>
            <color indexed="12"/>
            <rFont val="細明體"/>
            <family val="3"/>
            <charset val="136"/>
          </rPr>
          <t>需扣除請假費用</t>
        </r>
      </text>
    </comment>
    <comment ref="I2" authorId="0" shapeId="0" xr:uid="{8F728665-E94E-4FE5-BC78-291B82566F23}">
      <text>
        <r>
          <rPr>
            <b/>
            <sz val="9"/>
            <color indexed="12"/>
            <rFont val="新細明體"/>
            <family val="1"/>
            <charset val="136"/>
          </rPr>
          <t xml:space="preserve">62逾當月投保金額四倍部分之獎金扣繳補充保險費繳款書  </t>
        </r>
        <r>
          <rPr>
            <b/>
            <sz val="9"/>
            <color indexed="81"/>
            <rFont val="新細明體"/>
            <family val="1"/>
            <charset val="136"/>
          </rPr>
          <t>=&gt;公司代墊，但於發放獎金時扣除</t>
        </r>
      </text>
    </comment>
    <comment ref="C15" authorId="0" shapeId="0" xr:uid="{E2FFF898-7993-4F3A-A99C-394EAB5C71F2}">
      <text>
        <r>
          <rPr>
            <b/>
            <sz val="9"/>
            <color indexed="12"/>
            <rFont val="微軟正黑體"/>
            <family val="2"/>
            <charset val="136"/>
          </rPr>
          <t>61投保單位補充保險費繳款書﹝單位繳納(薪資所得總額-受僱者投保金額總額)*</t>
        </r>
        <r>
          <rPr>
            <b/>
            <sz val="9"/>
            <color indexed="37"/>
            <rFont val="微軟正黑體"/>
            <family val="2"/>
            <charset val="136"/>
          </rPr>
          <t>1.91%</t>
        </r>
        <r>
          <rPr>
            <b/>
            <sz val="9"/>
            <color indexed="12"/>
            <rFont val="微軟正黑體"/>
            <family val="2"/>
            <charset val="136"/>
          </rPr>
          <t>時使用﹞</t>
        </r>
        <r>
          <rPr>
            <b/>
            <sz val="9"/>
            <color indexed="81"/>
            <rFont val="微軟正黑體"/>
            <family val="2"/>
            <charset val="136"/>
          </rPr>
          <t xml:space="preserve">  =&gt; 公司給付
※ 2016/1/1起調整費率為1.91%</t>
        </r>
      </text>
    </comment>
  </commentList>
</comments>
</file>

<file path=xl/sharedStrings.xml><?xml version="1.0" encoding="utf-8"?>
<sst xmlns="http://schemas.openxmlformats.org/spreadsheetml/2006/main" count="13" uniqueCount="13">
  <si>
    <t>107年6月份補充保費(2017/7/31前繳納，可延至2017/8/15)</t>
    <phoneticPr fontId="4" type="noConversion"/>
  </si>
  <si>
    <t>編號</t>
    <phoneticPr fontId="4" type="noConversion"/>
  </si>
  <si>
    <t>姓名</t>
    <phoneticPr fontId="4" type="noConversion"/>
  </si>
  <si>
    <t>健保投保薪資</t>
    <phoneticPr fontId="4" type="noConversion"/>
  </si>
  <si>
    <t>06月薪</t>
    <phoneticPr fontId="4" type="noConversion"/>
  </si>
  <si>
    <t>奬金</t>
    <phoneticPr fontId="4" type="noConversion"/>
  </si>
  <si>
    <t>累計獎金</t>
    <phoneticPr fontId="4" type="noConversion"/>
  </si>
  <si>
    <t>級距4倍</t>
    <phoneticPr fontId="4" type="noConversion"/>
  </si>
  <si>
    <t>級距倒數</t>
    <phoneticPr fontId="4" type="noConversion"/>
  </si>
  <si>
    <t>健保代扣1.91%</t>
  </si>
  <si>
    <t>合        計</t>
    <phoneticPr fontId="4" type="noConversion"/>
  </si>
  <si>
    <t>受雇者投保薪資</t>
    <phoneticPr fontId="4" type="noConversion"/>
  </si>
  <si>
    <t>補充保費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</si>
</sst>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_ "/>
    <numFmt numFmtId="179" formatCode="0_);[Red]\(0\)"/>
  </numFmts>
  <fonts count="2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5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9"/>
      <color indexed="12"/>
      <name val="細明體"/>
      <family val="3"/>
      <charset val="136"/>
    </font>
    <font>
      <b/>
      <sz val="9"/>
      <color indexed="12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b/>
      <sz val="9"/>
      <color indexed="12"/>
      <name val="微軟正黑體"/>
      <family val="2"/>
      <charset val="136"/>
    </font>
    <font>
      <b/>
      <sz val="9"/>
      <color indexed="37"/>
      <name val="微軟正黑體"/>
      <family val="2"/>
      <charset val="136"/>
    </font>
    <font>
      <b/>
      <sz val="9"/>
      <color indexed="81"/>
      <name val="微軟正黑體"/>
      <family val="2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177" fontId="8" fillId="2" borderId="4" xfId="1" applyNumberFormat="1" applyFont="1" applyFill="1" applyBorder="1" applyAlignment="1"/>
    <xf numFmtId="38" fontId="7" fillId="0" borderId="4" xfId="0" applyNumberFormat="1" applyFont="1" applyBorder="1" applyAlignment="1">
      <alignment horizontal="right"/>
    </xf>
    <xf numFmtId="176" fontId="0" fillId="0" borderId="4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0" borderId="4" xfId="0" applyNumberFormat="1" applyBorder="1" applyAlignment="1">
      <alignment vertical="center"/>
    </xf>
    <xf numFmtId="176" fontId="9" fillId="0" borderId="4" xfId="0" applyNumberFormat="1" applyFont="1" applyFill="1" applyBorder="1" applyAlignment="1">
      <alignment vertical="center"/>
    </xf>
    <xf numFmtId="176" fontId="10" fillId="0" borderId="4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76" fontId="9" fillId="0" borderId="8" xfId="0" applyNumberFormat="1" applyFont="1" applyFill="1" applyBorder="1" applyAlignment="1">
      <alignment vertical="center"/>
    </xf>
    <xf numFmtId="176" fontId="10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Fill="1" applyBorder="1" applyAlignment="1">
      <alignment vertical="center"/>
    </xf>
    <xf numFmtId="176" fontId="10" fillId="0" borderId="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3" fontId="0" fillId="0" borderId="10" xfId="0" applyNumberFormat="1" applyBorder="1" applyAlignment="1">
      <alignment vertical="center"/>
    </xf>
    <xf numFmtId="176" fontId="10" fillId="0" borderId="10" xfId="0" applyNumberFormat="1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vertical="center"/>
    </xf>
    <xf numFmtId="176" fontId="11" fillId="0" borderId="13" xfId="0" applyNumberFormat="1" applyFont="1" applyFill="1" applyBorder="1" applyAlignment="1">
      <alignment vertical="center"/>
    </xf>
    <xf numFmtId="3" fontId="11" fillId="0" borderId="14" xfId="0" applyNumberFormat="1" applyFont="1" applyFill="1" applyBorder="1" applyAlignment="1">
      <alignment horizontal="right" vertical="center"/>
    </xf>
    <xf numFmtId="178" fontId="0" fillId="0" borderId="10" xfId="0" applyNumberFormat="1" applyBorder="1" applyAlignment="1">
      <alignment horizontal="center" vertical="center"/>
    </xf>
    <xf numFmtId="179" fontId="9" fillId="0" borderId="10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" fontId="12" fillId="0" borderId="24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0" borderId="26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9" fontId="9" fillId="0" borderId="13" xfId="0" applyNumberFormat="1" applyFont="1" applyFill="1" applyBorder="1" applyAlignment="1">
      <alignment horizontal="center" vertical="center"/>
    </xf>
    <xf numFmtId="176" fontId="10" fillId="0" borderId="13" xfId="0" applyNumberFormat="1" applyFont="1" applyBorder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9" fontId="9" fillId="0" borderId="8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right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8" fontId="7" fillId="0" borderId="4" xfId="1" applyNumberFormat="1" applyFont="1" applyBorder="1" applyAlignment="1">
      <alignment horizontal="right"/>
    </xf>
    <xf numFmtId="38" fontId="19" fillId="4" borderId="4" xfId="0" applyNumberFormat="1" applyFont="1" applyFill="1" applyBorder="1" applyAlignment="1">
      <alignment horizontal="right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1D1B-F357-429E-BCEC-813F47511ADF}">
  <dimension ref="A1:I16"/>
  <sheetViews>
    <sheetView tabSelected="1" workbookViewId="0">
      <selection sqref="A1:J17"/>
    </sheetView>
  </sheetViews>
  <sheetFormatPr defaultRowHeight="16.5"/>
  <cols>
    <col min="3" max="3" width="12" customWidth="1"/>
    <col min="4" max="4" width="12.875" customWidth="1"/>
    <col min="9" max="9" width="11" customWidth="1"/>
  </cols>
  <sheetData>
    <row r="1" spans="1:9" ht="20.25" thickBo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3" t="s">
        <v>7</v>
      </c>
      <c r="H2" s="8" t="s">
        <v>8</v>
      </c>
      <c r="I2" s="8" t="s">
        <v>9</v>
      </c>
    </row>
    <row r="3" spans="1:9">
      <c r="A3" s="9"/>
      <c r="B3" s="10"/>
      <c r="C3" s="4">
        <v>10706</v>
      </c>
      <c r="D3" s="4" t="str">
        <f>"給付日："&amp;C3</f>
        <v>給付日：10706</v>
      </c>
      <c r="E3" s="57"/>
      <c r="F3" s="56"/>
      <c r="G3" s="10"/>
      <c r="H3" s="55"/>
      <c r="I3" s="55"/>
    </row>
    <row r="4" spans="1:9">
      <c r="A4" s="11">
        <v>1</v>
      </c>
      <c r="B4" s="12"/>
      <c r="C4" s="13">
        <v>182000</v>
      </c>
      <c r="D4" s="62">
        <v>250000</v>
      </c>
      <c r="E4" s="15">
        <v>0</v>
      </c>
      <c r="F4" s="16">
        <f>E4</f>
        <v>0</v>
      </c>
      <c r="G4" s="17">
        <f t="shared" ref="G4:G11" si="0">C4*4</f>
        <v>728000</v>
      </c>
      <c r="H4" s="18">
        <f t="shared" ref="H4:H11" si="1">F4-G4</f>
        <v>-728000</v>
      </c>
      <c r="I4" s="19" t="str">
        <f>IF(H4&gt;0,ROUND(H4*1.91%,0),"")</f>
        <v/>
      </c>
    </row>
    <row r="5" spans="1:9">
      <c r="A5" s="11">
        <v>2</v>
      </c>
      <c r="B5" s="20"/>
      <c r="C5" s="13">
        <v>120900</v>
      </c>
      <c r="D5" s="14">
        <v>116667</v>
      </c>
      <c r="E5" s="15">
        <v>0</v>
      </c>
      <c r="F5" s="16">
        <f t="shared" ref="F5:F11" si="2">E5</f>
        <v>0</v>
      </c>
      <c r="G5" s="17">
        <f t="shared" si="0"/>
        <v>483600</v>
      </c>
      <c r="H5" s="18">
        <f t="shared" si="1"/>
        <v>-483600</v>
      </c>
      <c r="I5" s="19" t="str">
        <f>IF(H5&gt;0,ROUND(H5*1.91%,0),"")</f>
        <v/>
      </c>
    </row>
    <row r="6" spans="1:9">
      <c r="A6" s="11">
        <v>3</v>
      </c>
      <c r="B6" s="12"/>
      <c r="C6" s="13">
        <v>40100</v>
      </c>
      <c r="D6" s="14">
        <v>40000</v>
      </c>
      <c r="E6" s="21">
        <v>0</v>
      </c>
      <c r="F6" s="16">
        <f t="shared" si="2"/>
        <v>0</v>
      </c>
      <c r="G6" s="17">
        <f t="shared" si="0"/>
        <v>160400</v>
      </c>
      <c r="H6" s="18">
        <f t="shared" si="1"/>
        <v>-160400</v>
      </c>
      <c r="I6" s="22"/>
    </row>
    <row r="7" spans="1:9">
      <c r="A7" s="11">
        <v>4</v>
      </c>
      <c r="B7" s="12"/>
      <c r="C7" s="13">
        <v>101100</v>
      </c>
      <c r="D7" s="14">
        <v>100000</v>
      </c>
      <c r="E7" s="21"/>
      <c r="F7" s="16">
        <f t="shared" si="2"/>
        <v>0</v>
      </c>
      <c r="G7" s="17">
        <f t="shared" si="0"/>
        <v>404400</v>
      </c>
      <c r="H7" s="18">
        <f t="shared" si="1"/>
        <v>-404400</v>
      </c>
      <c r="I7" s="22"/>
    </row>
    <row r="8" spans="1:9">
      <c r="A8" s="11">
        <v>5</v>
      </c>
      <c r="B8" s="12"/>
      <c r="C8" s="13">
        <v>126300</v>
      </c>
      <c r="D8" s="14">
        <v>125000</v>
      </c>
      <c r="E8" s="18">
        <v>0</v>
      </c>
      <c r="F8" s="16">
        <f t="shared" si="2"/>
        <v>0</v>
      </c>
      <c r="G8" s="17">
        <f t="shared" si="0"/>
        <v>505200</v>
      </c>
      <c r="H8" s="18">
        <f t="shared" si="1"/>
        <v>-505200</v>
      </c>
      <c r="I8" s="19"/>
    </row>
    <row r="9" spans="1:9">
      <c r="A9" s="11">
        <v>6</v>
      </c>
      <c r="B9" s="12"/>
      <c r="C9" s="13">
        <v>150000</v>
      </c>
      <c r="D9" s="14">
        <v>150000</v>
      </c>
      <c r="E9" s="21">
        <v>0</v>
      </c>
      <c r="F9" s="16">
        <f t="shared" si="2"/>
        <v>0</v>
      </c>
      <c r="G9" s="17">
        <f t="shared" si="0"/>
        <v>600000</v>
      </c>
      <c r="H9" s="18">
        <f t="shared" si="1"/>
        <v>-600000</v>
      </c>
      <c r="I9" s="22"/>
    </row>
    <row r="10" spans="1:9" ht="17.25" thickBot="1">
      <c r="A10" s="11">
        <v>7</v>
      </c>
      <c r="B10" s="12"/>
      <c r="C10" s="13">
        <v>182000</v>
      </c>
      <c r="D10" s="14">
        <v>216667</v>
      </c>
      <c r="E10" s="23">
        <v>0</v>
      </c>
      <c r="F10" s="16">
        <f t="shared" si="2"/>
        <v>0</v>
      </c>
      <c r="G10" s="17">
        <f t="shared" si="0"/>
        <v>728000</v>
      </c>
      <c r="H10" s="18">
        <f t="shared" si="1"/>
        <v>-728000</v>
      </c>
      <c r="I10" s="24"/>
    </row>
    <row r="11" spans="1:9" ht="18" thickTop="1" thickBot="1">
      <c r="A11" s="11">
        <v>8</v>
      </c>
      <c r="B11" s="25"/>
      <c r="C11" s="13">
        <v>131700</v>
      </c>
      <c r="D11" s="63">
        <v>127600</v>
      </c>
      <c r="E11" s="23">
        <v>0</v>
      </c>
      <c r="F11" s="16">
        <f t="shared" si="2"/>
        <v>0</v>
      </c>
      <c r="G11" s="26">
        <f t="shared" si="0"/>
        <v>526800</v>
      </c>
      <c r="H11" s="18">
        <f t="shared" si="1"/>
        <v>-526800</v>
      </c>
      <c r="I11" s="27"/>
    </row>
    <row r="12" spans="1:9" ht="18" thickTop="1" thickBot="1">
      <c r="A12" s="60" t="s">
        <v>10</v>
      </c>
      <c r="B12" s="61"/>
      <c r="C12" s="29">
        <f>SUM(C4:C11)</f>
        <v>1034100</v>
      </c>
      <c r="D12" s="29">
        <f>SUM(D4:D11)</f>
        <v>1125934</v>
      </c>
      <c r="E12" s="30">
        <f>SUM(E4:E10)</f>
        <v>0</v>
      </c>
      <c r="F12" s="59">
        <f>SUM(F4:F10)</f>
        <v>0</v>
      </c>
      <c r="G12" s="32"/>
      <c r="H12" s="58"/>
      <c r="I12" s="34" t="str">
        <f>IF(SUM(I4:I8)=0,"",SUM(I4:I8))</f>
        <v/>
      </c>
    </row>
    <row r="13" spans="1:9">
      <c r="A13" s="35" t="s">
        <v>11</v>
      </c>
      <c r="B13" s="36"/>
      <c r="C13" s="37">
        <v>182000</v>
      </c>
      <c r="D13" s="38">
        <f>D12+E12</f>
        <v>1125934</v>
      </c>
      <c r="E13" s="39"/>
      <c r="F13" s="31"/>
      <c r="G13" s="32"/>
      <c r="H13" s="33"/>
      <c r="I13" s="34"/>
    </row>
    <row r="14" spans="1:9" ht="17.25" thickBot="1">
      <c r="A14" s="40" t="s">
        <v>12</v>
      </c>
      <c r="B14" s="41"/>
      <c r="C14" s="42">
        <f>(D12+E12)-(C12-C13)</f>
        <v>273834</v>
      </c>
      <c r="D14" s="43"/>
      <c r="E14" s="44"/>
      <c r="F14" s="31"/>
      <c r="G14" s="32"/>
      <c r="H14" s="33"/>
      <c r="I14" s="34"/>
    </row>
    <row r="15" spans="1:9" ht="18" thickTop="1" thickBot="1">
      <c r="A15" s="28"/>
      <c r="B15" s="45"/>
      <c r="C15" s="46">
        <f>C14*1.91%</f>
        <v>5230.2293999999993</v>
      </c>
      <c r="D15" s="47"/>
      <c r="E15" s="48"/>
      <c r="F15" s="49"/>
      <c r="G15" s="50"/>
      <c r="H15" s="51"/>
      <c r="I15" s="52"/>
    </row>
    <row r="16" spans="1:9">
      <c r="A16" s="53"/>
      <c r="B16" s="53"/>
      <c r="C16" s="54"/>
      <c r="D16" s="53"/>
      <c r="E16" s="53"/>
      <c r="F16" s="53"/>
      <c r="G16" s="53"/>
      <c r="H16" s="53"/>
      <c r="I16" s="53"/>
    </row>
  </sheetData>
  <mergeCells count="18">
    <mergeCell ref="A12:B12"/>
    <mergeCell ref="F12:F15"/>
    <mergeCell ref="G12:G15"/>
    <mergeCell ref="H12:H15"/>
    <mergeCell ref="I12:I15"/>
    <mergeCell ref="A13:B13"/>
    <mergeCell ref="D13:E13"/>
    <mergeCell ref="A14:B15"/>
    <mergeCell ref="C14:E14"/>
    <mergeCell ref="C15:E15"/>
    <mergeCell ref="A1:I1"/>
    <mergeCell ref="A2:A3"/>
    <mergeCell ref="B2:B3"/>
    <mergeCell ref="E2:E3"/>
    <mergeCell ref="F2:F3"/>
    <mergeCell ref="G2:G3"/>
    <mergeCell ref="H2:H3"/>
    <mergeCell ref="I2:I3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盛映銀</dc:creator>
  <cp:lastModifiedBy>盛映銀</cp:lastModifiedBy>
  <dcterms:created xsi:type="dcterms:W3CDTF">2018-06-20T06:54:34Z</dcterms:created>
  <dcterms:modified xsi:type="dcterms:W3CDTF">2018-06-20T06:56:19Z</dcterms:modified>
</cp:coreProperties>
</file>